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8" yWindow="72" windowWidth="11352" windowHeight="11520" activeTab="15"/>
  </bookViews>
  <sheets>
    <sheet name="Index" sheetId="1" r:id="rId1"/>
    <sheet name="Introduction" sheetId="3" r:id="rId2"/>
    <sheet name="T1" sheetId="4" r:id="rId3"/>
    <sheet name="T2" sheetId="5" r:id="rId4"/>
    <sheet name="T3.1" sheetId="6" r:id="rId5"/>
    <sheet name="T3.2" sheetId="7" r:id="rId6"/>
    <sheet name="T3.3" sheetId="9" r:id="rId7"/>
    <sheet name="T3.4" sheetId="10" r:id="rId8"/>
    <sheet name="T3.5" sheetId="33" r:id="rId9"/>
    <sheet name="T3.6" sheetId="34" r:id="rId10"/>
    <sheet name="T4.1" sheetId="12" r:id="rId11"/>
    <sheet name="T4.2" sheetId="13" r:id="rId12"/>
    <sheet name="T4.3" sheetId="16" r:id="rId13"/>
    <sheet name="T4.4" sheetId="17" r:id="rId14"/>
    <sheet name="T4.5" sheetId="39" r:id="rId15"/>
    <sheet name="T4.6" sheetId="40" r:id="rId16"/>
    <sheet name="T5.1" sheetId="18" r:id="rId17"/>
    <sheet name="T5.2" sheetId="19" r:id="rId18"/>
    <sheet name="T5.3" sheetId="20" r:id="rId19"/>
    <sheet name="T5.4" sheetId="21" r:id="rId20"/>
    <sheet name="T6.1" sheetId="22" r:id="rId21"/>
    <sheet name="T6.2" sheetId="23" r:id="rId22"/>
    <sheet name="T6.3" sheetId="24" r:id="rId23"/>
    <sheet name="T6.4" sheetId="25" r:id="rId24"/>
    <sheet name="T6.5" sheetId="26" r:id="rId25"/>
    <sheet name="T6.6" sheetId="27" r:id="rId26"/>
    <sheet name="T6.7" sheetId="28" r:id="rId27"/>
    <sheet name="T6.8" sheetId="29" r:id="rId28"/>
    <sheet name="T6.9" sheetId="30" r:id="rId29"/>
    <sheet name="T6.10" sheetId="36" r:id="rId30"/>
    <sheet name="T6.11" sheetId="37" r:id="rId31"/>
    <sheet name="T6.12" sheetId="38" r:id="rId32"/>
    <sheet name="T7.1" sheetId="31" r:id="rId33"/>
    <sheet name="T7.2" sheetId="32" r:id="rId34"/>
  </sheets>
  <definedNames>
    <definedName name="_edn1" localSheetId="20">T6.1!#REF!</definedName>
    <definedName name="_edn1" localSheetId="29">T6.10!#REF!</definedName>
    <definedName name="_edn1" localSheetId="30">T6.11!#REF!</definedName>
    <definedName name="_edn1" localSheetId="21">T6.2!#REF!</definedName>
    <definedName name="_edn1" localSheetId="23">T6.4!#REF!</definedName>
    <definedName name="_edn1" localSheetId="24">T6.5!#REF!</definedName>
    <definedName name="_edn1" localSheetId="26">T6.7!#REF!</definedName>
    <definedName name="_edn1" localSheetId="27">T6.8!#REF!</definedName>
    <definedName name="_edn10" localSheetId="20">T6.1!#REF!</definedName>
    <definedName name="_edn10" localSheetId="29">T6.10!#REF!</definedName>
    <definedName name="_edn10" localSheetId="30">T6.11!#REF!</definedName>
    <definedName name="_edn10" localSheetId="21">T6.2!#REF!</definedName>
    <definedName name="_edn10" localSheetId="23">T6.4!#REF!</definedName>
    <definedName name="_edn10" localSheetId="24">T6.5!#REF!</definedName>
    <definedName name="_edn10" localSheetId="26">T6.7!#REF!</definedName>
    <definedName name="_edn10" localSheetId="27">T6.8!#REF!</definedName>
    <definedName name="_edn11" localSheetId="20">T6.1!#REF!</definedName>
    <definedName name="_edn11" localSheetId="29">T6.10!#REF!</definedName>
    <definedName name="_edn11" localSheetId="30">T6.11!#REF!</definedName>
    <definedName name="_edn11" localSheetId="21">T6.2!#REF!</definedName>
    <definedName name="_edn11" localSheetId="23">T6.4!#REF!</definedName>
    <definedName name="_edn11" localSheetId="24">T6.5!#REF!</definedName>
    <definedName name="_edn11" localSheetId="26">T6.7!#REF!</definedName>
    <definedName name="_edn11" localSheetId="27">T6.8!#REF!</definedName>
    <definedName name="_edn12" localSheetId="20">T6.1!#REF!</definedName>
    <definedName name="_edn12" localSheetId="29">T6.10!#REF!</definedName>
    <definedName name="_edn12" localSheetId="30">T6.11!#REF!</definedName>
    <definedName name="_edn12" localSheetId="21">T6.2!#REF!</definedName>
    <definedName name="_edn12" localSheetId="23">T6.4!#REF!</definedName>
    <definedName name="_edn12" localSheetId="24">T6.5!#REF!</definedName>
    <definedName name="_edn12" localSheetId="26">T6.7!#REF!</definedName>
    <definedName name="_edn12" localSheetId="27">T6.8!#REF!</definedName>
    <definedName name="_edn13" localSheetId="20">T6.1!#REF!</definedName>
    <definedName name="_edn13" localSheetId="29">T6.10!#REF!</definedName>
    <definedName name="_edn13" localSheetId="30">T6.11!#REF!</definedName>
    <definedName name="_edn13" localSheetId="21">T6.2!#REF!</definedName>
    <definedName name="_edn13" localSheetId="23">T6.4!#REF!</definedName>
    <definedName name="_edn13" localSheetId="24">T6.5!#REF!</definedName>
    <definedName name="_edn13" localSheetId="26">T6.7!#REF!</definedName>
    <definedName name="_edn13" localSheetId="27">T6.8!#REF!</definedName>
    <definedName name="_edn14" localSheetId="20">T6.1!#REF!</definedName>
    <definedName name="_edn14" localSheetId="29">T6.10!#REF!</definedName>
    <definedName name="_edn14" localSheetId="30">T6.11!#REF!</definedName>
    <definedName name="_edn14" localSheetId="21">T6.2!#REF!</definedName>
    <definedName name="_edn14" localSheetId="23">T6.4!#REF!</definedName>
    <definedName name="_edn14" localSheetId="24">T6.5!#REF!</definedName>
    <definedName name="_edn14" localSheetId="26">T6.7!#REF!</definedName>
    <definedName name="_edn14" localSheetId="27">T6.8!#REF!</definedName>
    <definedName name="_edn15" localSheetId="20">T6.1!#REF!</definedName>
    <definedName name="_edn15" localSheetId="29">T6.10!#REF!</definedName>
    <definedName name="_edn15" localSheetId="30">T6.11!#REF!</definedName>
    <definedName name="_edn15" localSheetId="21">T6.2!#REF!</definedName>
    <definedName name="_edn15" localSheetId="23">T6.4!#REF!</definedName>
    <definedName name="_edn15" localSheetId="24">T6.5!#REF!</definedName>
    <definedName name="_edn15" localSheetId="26">T6.7!#REF!</definedName>
    <definedName name="_edn15" localSheetId="27">T6.8!#REF!</definedName>
    <definedName name="_edn16" localSheetId="20">T6.1!#REF!</definedName>
    <definedName name="_edn16" localSheetId="29">T6.10!#REF!</definedName>
    <definedName name="_edn16" localSheetId="30">T6.11!#REF!</definedName>
    <definedName name="_edn16" localSheetId="21">T6.2!#REF!</definedName>
    <definedName name="_edn16" localSheetId="23">T6.4!#REF!</definedName>
    <definedName name="_edn16" localSheetId="24">T6.5!#REF!</definedName>
    <definedName name="_edn16" localSheetId="26">T6.7!#REF!</definedName>
    <definedName name="_edn16" localSheetId="27">T6.8!#REF!</definedName>
    <definedName name="_edn17" localSheetId="20">T6.1!#REF!</definedName>
    <definedName name="_edn17" localSheetId="29">T6.10!#REF!</definedName>
    <definedName name="_edn17" localSheetId="30">T6.11!#REF!</definedName>
    <definedName name="_edn17" localSheetId="21">T6.2!#REF!</definedName>
    <definedName name="_edn17" localSheetId="23">T6.4!#REF!</definedName>
    <definedName name="_edn17" localSheetId="24">T6.5!#REF!</definedName>
    <definedName name="_edn17" localSheetId="26">T6.7!#REF!</definedName>
    <definedName name="_edn17" localSheetId="27">T6.8!#REF!</definedName>
    <definedName name="_edn2" localSheetId="20">T6.1!#REF!</definedName>
    <definedName name="_edn2" localSheetId="29">T6.10!#REF!</definedName>
    <definedName name="_edn2" localSheetId="30">T6.11!#REF!</definedName>
    <definedName name="_edn2" localSheetId="21">T6.2!#REF!</definedName>
    <definedName name="_edn2" localSheetId="23">T6.4!#REF!</definedName>
    <definedName name="_edn2" localSheetId="24">T6.5!#REF!</definedName>
    <definedName name="_edn2" localSheetId="26">T6.7!#REF!</definedName>
    <definedName name="_edn2" localSheetId="27">T6.8!#REF!</definedName>
    <definedName name="_edn3" localSheetId="20">T6.1!#REF!</definedName>
    <definedName name="_edn3" localSheetId="29">T6.10!#REF!</definedName>
    <definedName name="_edn3" localSheetId="30">T6.11!#REF!</definedName>
    <definedName name="_edn3" localSheetId="21">T6.2!#REF!</definedName>
    <definedName name="_edn3" localSheetId="23">T6.4!#REF!</definedName>
    <definedName name="_edn3" localSheetId="24">T6.5!#REF!</definedName>
    <definedName name="_edn3" localSheetId="26">T6.7!#REF!</definedName>
    <definedName name="_edn3" localSheetId="27">T6.8!#REF!</definedName>
    <definedName name="_edn4" localSheetId="20">T6.1!#REF!</definedName>
    <definedName name="_edn4" localSheetId="29">T6.10!#REF!</definedName>
    <definedName name="_edn4" localSheetId="30">T6.11!#REF!</definedName>
    <definedName name="_edn4" localSheetId="21">T6.2!#REF!</definedName>
    <definedName name="_edn4" localSheetId="23">T6.4!#REF!</definedName>
    <definedName name="_edn4" localSheetId="24">T6.5!#REF!</definedName>
    <definedName name="_edn4" localSheetId="26">T6.7!#REF!</definedName>
    <definedName name="_edn4" localSheetId="27">T6.8!#REF!</definedName>
    <definedName name="_edn5" localSheetId="20">T6.1!#REF!</definedName>
    <definedName name="_edn5" localSheetId="29">T6.10!#REF!</definedName>
    <definedName name="_edn5" localSheetId="30">T6.11!#REF!</definedName>
    <definedName name="_edn5" localSheetId="21">T6.2!#REF!</definedName>
    <definedName name="_edn5" localSheetId="23">T6.4!#REF!</definedName>
    <definedName name="_edn5" localSheetId="24">T6.5!#REF!</definedName>
    <definedName name="_edn5" localSheetId="26">T6.7!#REF!</definedName>
    <definedName name="_edn5" localSheetId="27">T6.8!#REF!</definedName>
    <definedName name="_edn6" localSheetId="20">T6.1!#REF!</definedName>
    <definedName name="_edn6" localSheetId="29">T6.10!#REF!</definedName>
    <definedName name="_edn6" localSheetId="30">T6.11!#REF!</definedName>
    <definedName name="_edn6" localSheetId="21">T6.2!#REF!</definedName>
    <definedName name="_edn6" localSheetId="23">T6.4!#REF!</definedName>
    <definedName name="_edn6" localSheetId="24">T6.5!#REF!</definedName>
    <definedName name="_edn6" localSheetId="26">T6.7!#REF!</definedName>
    <definedName name="_edn6" localSheetId="27">T6.8!#REF!</definedName>
    <definedName name="_edn7" localSheetId="20">T6.1!#REF!</definedName>
    <definedName name="_edn7" localSheetId="29">T6.10!#REF!</definedName>
    <definedName name="_edn7" localSheetId="30">T6.11!#REF!</definedName>
    <definedName name="_edn7" localSheetId="21">T6.2!#REF!</definedName>
    <definedName name="_edn7" localSheetId="23">T6.4!#REF!</definedName>
    <definedName name="_edn7" localSheetId="24">T6.5!#REF!</definedName>
    <definedName name="_edn7" localSheetId="26">T6.7!#REF!</definedName>
    <definedName name="_edn7" localSheetId="27">T6.8!#REF!</definedName>
    <definedName name="_edn8" localSheetId="20">T6.1!#REF!</definedName>
    <definedName name="_edn8" localSheetId="29">T6.10!#REF!</definedName>
    <definedName name="_edn8" localSheetId="30">T6.11!#REF!</definedName>
    <definedName name="_edn8" localSheetId="21">T6.2!#REF!</definedName>
    <definedName name="_edn8" localSheetId="23">T6.4!#REF!</definedName>
    <definedName name="_edn8" localSheetId="24">T6.5!#REF!</definedName>
    <definedName name="_edn8" localSheetId="26">T6.7!#REF!</definedName>
    <definedName name="_edn8" localSheetId="27">T6.8!#REF!</definedName>
    <definedName name="_edn9" localSheetId="20">T6.1!#REF!</definedName>
    <definedName name="_edn9" localSheetId="29">T6.10!#REF!</definedName>
    <definedName name="_edn9" localSheetId="30">T6.11!#REF!</definedName>
    <definedName name="_edn9" localSheetId="21">T6.2!#REF!</definedName>
    <definedName name="_edn9" localSheetId="23">T6.4!#REF!</definedName>
    <definedName name="_edn9" localSheetId="24">T6.5!#REF!</definedName>
    <definedName name="_edn9" localSheetId="26">T6.7!#REF!</definedName>
    <definedName name="_edn9" localSheetId="27">T6.8!#REF!</definedName>
    <definedName name="_ednref1" localSheetId="20">T6.1!$C$6</definedName>
    <definedName name="_ednref1" localSheetId="29">T6.10!$C$6</definedName>
    <definedName name="_ednref1" localSheetId="30">T6.11!#REF!</definedName>
    <definedName name="_ednref1" localSheetId="21">T6.2!#REF!</definedName>
    <definedName name="_ednref1" localSheetId="23">T6.4!$C$6</definedName>
    <definedName name="_ednref1" localSheetId="24">T6.5!#REF!</definedName>
    <definedName name="_ednref1" localSheetId="26">T6.7!$C$6</definedName>
    <definedName name="_ednref1" localSheetId="27">T6.8!#REF!</definedName>
    <definedName name="_ednref10" localSheetId="20">T6.1!$C$42</definedName>
    <definedName name="_ednref10" localSheetId="29">T6.10!$C$42</definedName>
    <definedName name="_ednref10" localSheetId="30">T6.11!$C$29</definedName>
    <definedName name="_ednref10" localSheetId="21">T6.2!$C$29</definedName>
    <definedName name="_ednref10" localSheetId="23">T6.4!$C$42</definedName>
    <definedName name="_ednref10" localSheetId="24">T6.5!$C$29</definedName>
    <definedName name="_ednref10" localSheetId="26">T6.7!$C$42</definedName>
    <definedName name="_ednref10" localSheetId="27">T6.8!$C$29</definedName>
    <definedName name="_ednref11" localSheetId="20">T6.1!$C$43</definedName>
    <definedName name="_ednref11" localSheetId="29">T6.10!$C$43</definedName>
    <definedName name="_ednref11" localSheetId="30">T6.11!#REF!</definedName>
    <definedName name="_ednref11" localSheetId="21">T6.2!#REF!</definedName>
    <definedName name="_ednref11" localSheetId="23">T6.4!$C$43</definedName>
    <definedName name="_ednref11" localSheetId="24">T6.5!#REF!</definedName>
    <definedName name="_ednref11" localSheetId="26">T6.7!$C$43</definedName>
    <definedName name="_ednref11" localSheetId="27">T6.8!#REF!</definedName>
    <definedName name="_ednref12" localSheetId="20">T6.1!$C$45</definedName>
    <definedName name="_ednref12" localSheetId="29">T6.10!$C$45</definedName>
    <definedName name="_ednref12" localSheetId="30">T6.11!#REF!</definedName>
    <definedName name="_ednref12" localSheetId="21">T6.2!#REF!</definedName>
    <definedName name="_ednref12" localSheetId="23">T6.4!$C$45</definedName>
    <definedName name="_ednref12" localSheetId="24">T6.5!#REF!</definedName>
    <definedName name="_ednref12" localSheetId="26">T6.7!$C$45</definedName>
    <definedName name="_ednref12" localSheetId="27">T6.8!#REF!</definedName>
    <definedName name="_ednref13" localSheetId="20">T6.1!$C$51</definedName>
    <definedName name="_ednref13" localSheetId="29">T6.10!$C$51</definedName>
    <definedName name="_ednref13" localSheetId="30">T6.11!#REF!</definedName>
    <definedName name="_ednref13" localSheetId="21">T6.2!#REF!</definedName>
    <definedName name="_ednref13" localSheetId="23">T6.4!$C$51</definedName>
    <definedName name="_ednref13" localSheetId="24">T6.5!#REF!</definedName>
    <definedName name="_ednref13" localSheetId="26">T6.7!$C$51</definedName>
    <definedName name="_ednref13" localSheetId="27">T6.8!#REF!</definedName>
    <definedName name="_ednref14" localSheetId="20">T6.1!$C$52</definedName>
    <definedName name="_ednref14" localSheetId="29">T6.10!$C$52</definedName>
    <definedName name="_ednref14" localSheetId="30">T6.11!#REF!</definedName>
    <definedName name="_ednref14" localSheetId="21">T6.2!#REF!</definedName>
    <definedName name="_ednref14" localSheetId="23">T6.4!$C$52</definedName>
    <definedName name="_ednref14" localSheetId="24">T6.5!#REF!</definedName>
    <definedName name="_ednref14" localSheetId="26">T6.7!$C$52</definedName>
    <definedName name="_ednref14" localSheetId="27">T6.8!#REF!</definedName>
    <definedName name="_ednref15" localSheetId="20">T6.1!$C$67</definedName>
    <definedName name="_ednref15" localSheetId="29">T6.10!$C$67</definedName>
    <definedName name="_ednref15" localSheetId="30">T6.11!$C$32</definedName>
    <definedName name="_ednref15" localSheetId="21">T6.2!$C$32</definedName>
    <definedName name="_ednref15" localSheetId="23">T6.4!$C$67</definedName>
    <definedName name="_ednref15" localSheetId="24">T6.5!$C$32</definedName>
    <definedName name="_ednref15" localSheetId="26">T6.7!$C$67</definedName>
    <definedName name="_ednref15" localSheetId="27">T6.8!$C$32</definedName>
    <definedName name="_ednref16" localSheetId="20">T6.1!$C$69</definedName>
    <definedName name="_ednref16" localSheetId="29">T6.10!$C$69</definedName>
    <definedName name="_ednref16" localSheetId="30">T6.11!#REF!</definedName>
    <definedName name="_ednref16" localSheetId="21">T6.2!#REF!</definedName>
    <definedName name="_ednref16" localSheetId="23">T6.4!$C$69</definedName>
    <definedName name="_ednref16" localSheetId="24">T6.5!#REF!</definedName>
    <definedName name="_ednref16" localSheetId="26">T6.7!$C$69</definedName>
    <definedName name="_ednref16" localSheetId="27">T6.8!#REF!</definedName>
    <definedName name="_ednref17" localSheetId="20">T6.1!$C$71</definedName>
    <definedName name="_ednref17" localSheetId="29">T6.10!$C$70</definedName>
    <definedName name="_ednref17" localSheetId="30">T6.11!#REF!</definedName>
    <definedName name="_ednref17" localSheetId="21">T6.2!#REF!</definedName>
    <definedName name="_ednref17" localSheetId="23">T6.4!$C$71</definedName>
    <definedName name="_ednref17" localSheetId="24">T6.5!#REF!</definedName>
    <definedName name="_ednref17" localSheetId="26">T6.7!$C$70</definedName>
    <definedName name="_ednref17" localSheetId="27">T6.8!#REF!</definedName>
    <definedName name="_ednref2" localSheetId="20">T6.1!$C$7</definedName>
    <definedName name="_ednref2" localSheetId="29">T6.10!$C$7</definedName>
    <definedName name="_ednref2" localSheetId="30">T6.11!#REF!</definedName>
    <definedName name="_ednref2" localSheetId="21">T6.2!#REF!</definedName>
    <definedName name="_ednref2" localSheetId="23">T6.4!$C$7</definedName>
    <definedName name="_ednref2" localSheetId="24">T6.5!#REF!</definedName>
    <definedName name="_ednref2" localSheetId="26">T6.7!$C$7</definedName>
    <definedName name="_ednref2" localSheetId="27">T6.8!#REF!</definedName>
    <definedName name="_ednref3" localSheetId="20">T6.1!$C$9</definedName>
    <definedName name="_ednref3" localSheetId="29">T6.10!$C$9</definedName>
    <definedName name="_ednref3" localSheetId="30">T6.11!#REF!</definedName>
    <definedName name="_ednref3" localSheetId="21">T6.2!#REF!</definedName>
    <definedName name="_ednref3" localSheetId="23">T6.4!$C$9</definedName>
    <definedName name="_ednref3" localSheetId="24">T6.5!#REF!</definedName>
    <definedName name="_ednref3" localSheetId="26">T6.7!$C$9</definedName>
    <definedName name="_ednref3" localSheetId="27">T6.8!#REF!</definedName>
    <definedName name="_ednref4" localSheetId="20">T6.1!$C$10</definedName>
    <definedName name="_ednref4" localSheetId="29">T6.10!$C$10</definedName>
    <definedName name="_ednref4" localSheetId="30">T6.11!#REF!</definedName>
    <definedName name="_ednref4" localSheetId="21">T6.2!#REF!</definedName>
    <definedName name="_ednref4" localSheetId="23">T6.4!$C$10</definedName>
    <definedName name="_ednref4" localSheetId="24">T6.5!#REF!</definedName>
    <definedName name="_ednref4" localSheetId="26">T6.7!$C$10</definedName>
    <definedName name="_ednref4" localSheetId="27">T6.8!#REF!</definedName>
    <definedName name="_ednref5" localSheetId="20">T6.1!$C$13</definedName>
    <definedName name="_ednref5" localSheetId="29">T6.10!$C$13</definedName>
    <definedName name="_ednref5" localSheetId="30">T6.11!#REF!</definedName>
    <definedName name="_ednref5" localSheetId="21">T6.2!#REF!</definedName>
    <definedName name="_ednref5" localSheetId="23">T6.4!$C$13</definedName>
    <definedName name="_ednref5" localSheetId="24">T6.5!#REF!</definedName>
    <definedName name="_ednref5" localSheetId="26">T6.7!$C$13</definedName>
    <definedName name="_ednref5" localSheetId="27">T6.8!#REF!</definedName>
    <definedName name="_ednref6" localSheetId="20">T6.1!$C$25</definedName>
    <definedName name="_ednref6" localSheetId="29">T6.10!$C$25</definedName>
    <definedName name="_ednref6" localSheetId="30">T6.11!$C$12</definedName>
    <definedName name="_ednref6" localSheetId="21">T6.2!$C$12</definedName>
    <definedName name="_ednref6" localSheetId="23">T6.4!$C$25</definedName>
    <definedName name="_ednref6" localSheetId="24">T6.5!$C$12</definedName>
    <definedName name="_ednref6" localSheetId="26">T6.7!$C$25</definedName>
    <definedName name="_ednref6" localSheetId="27">T6.8!$C$12</definedName>
    <definedName name="_ednref7" localSheetId="20">T6.1!$C$34</definedName>
    <definedName name="_ednref7" localSheetId="29">T6.10!$C$34</definedName>
    <definedName name="_ednref7" localSheetId="30">T6.11!$C$21</definedName>
    <definedName name="_ednref7" localSheetId="21">T6.2!$C$21</definedName>
    <definedName name="_ednref7" localSheetId="23">T6.4!$C$34</definedName>
    <definedName name="_ednref7" localSheetId="24">T6.5!$C$21</definedName>
    <definedName name="_ednref7" localSheetId="26">T6.7!$C$34</definedName>
    <definedName name="_ednref7" localSheetId="27">T6.8!$C$21</definedName>
    <definedName name="_ednref8" localSheetId="20">T6.1!#REF!</definedName>
    <definedName name="_ednref8" localSheetId="29">T6.10!#REF!</definedName>
    <definedName name="_ednref8" localSheetId="30">T6.11!#REF!</definedName>
    <definedName name="_ednref8" localSheetId="21">T6.2!#REF!</definedName>
    <definedName name="_ednref8" localSheetId="23">T6.4!#REF!</definedName>
    <definedName name="_ednref8" localSheetId="24">T6.5!#REF!</definedName>
    <definedName name="_ednref8" localSheetId="26">T6.7!#REF!</definedName>
    <definedName name="_ednref8" localSheetId="27">T6.8!#REF!</definedName>
    <definedName name="_ednref9" localSheetId="20">T6.1!$C$41</definedName>
    <definedName name="_ednref9" localSheetId="29">T6.10!$C$41</definedName>
    <definedName name="_ednref9" localSheetId="30">T6.11!$C$28</definedName>
    <definedName name="_ednref9" localSheetId="21">T6.2!$C$28</definedName>
    <definedName name="_ednref9" localSheetId="23">T6.4!$C$41</definedName>
    <definedName name="_ednref9" localSheetId="24">T6.5!$C$28</definedName>
    <definedName name="_ednref9" localSheetId="26">T6.7!$C$41</definedName>
    <definedName name="_ednref9" localSheetId="27">T6.8!$C$28</definedName>
    <definedName name="_GoBack" localSheetId="1">Introduction!$B$1</definedName>
    <definedName name="Z_2600A3E7_A32D_4672_AD83_1E0E350CB11A_.wvu.Cols" localSheetId="17" hidden="1">T5.2!$A:$B</definedName>
    <definedName name="Z_2600A3E7_A32D_4672_AD83_1E0E350CB11A_.wvu.Cols" localSheetId="18" hidden="1">T5.3!$A:$B</definedName>
    <definedName name="Z_2600A3E7_A32D_4672_AD83_1E0E350CB11A_.wvu.Cols" localSheetId="19" hidden="1">T5.4!$A:$B</definedName>
    <definedName name="Z_80A75E33_4D87_4F83_AFC9_AA5279B2E196_.wvu.Cols" localSheetId="17" hidden="1">T5.2!$A:$B</definedName>
    <definedName name="Z_80A75E33_4D87_4F83_AFC9_AA5279B2E196_.wvu.Cols" localSheetId="18" hidden="1">T5.3!$A:$B</definedName>
    <definedName name="Z_80A75E33_4D87_4F83_AFC9_AA5279B2E196_.wvu.Cols" localSheetId="19" hidden="1">T5.4!$A:$B</definedName>
    <definedName name="Z_DC1A4EE8_8DA0_4EC2_BCFE_F62B7880A8AA_.wvu.Cols" localSheetId="17" hidden="1">T5.2!$A:$B</definedName>
    <definedName name="Z_DC1A4EE8_8DA0_4EC2_BCFE_F62B7880A8AA_.wvu.Cols" localSheetId="18" hidden="1">T5.3!$A:$B</definedName>
    <definedName name="Z_DC1A4EE8_8DA0_4EC2_BCFE_F62B7880A8AA_.wvu.Cols" localSheetId="19" hidden="1">T5.4!$A:$B</definedName>
  </definedNames>
  <calcPr calcId="145621"/>
  <customWorkbookViews>
    <customWorkbookView name="u204232 - Personal View" guid="{80A75E33-4D87-4F83-AFC9-AA5279B2E196}" mergeInterval="0" personalView="1" maximized="1" windowWidth="1276" windowHeight="771" activeSheetId="28"/>
    <customWorkbookView name="u209733 - Personal View" guid="{DC1A4EE8-8DA0-4EC2-BCFE-F62B7880A8AA}" mergeInterval="0" personalView="1" maximized="1" windowWidth="1276" windowHeight="773" activeSheetId="25"/>
    <customWorkbookView name="Andrew Mott - Personal View" guid="{2600A3E7-A32D-4672-AD83-1E0E350CB11A}" mergeInterval="0" personalView="1" maximized="1" windowWidth="1020" windowHeight="567" activeSheetId="28"/>
  </customWorkbookViews>
</workbook>
</file>

<file path=xl/calcChain.xml><?xml version="1.0" encoding="utf-8"?>
<calcChain xmlns="http://schemas.openxmlformats.org/spreadsheetml/2006/main">
  <c r="Q56" i="27" l="1"/>
  <c r="Q55" i="27"/>
  <c r="Q54" i="27"/>
  <c r="Q53" i="27"/>
  <c r="Q52" i="27"/>
  <c r="Q51" i="27"/>
  <c r="Q50" i="27"/>
  <c r="Q49" i="27"/>
  <c r="Q48" i="27"/>
  <c r="Q47" i="27"/>
  <c r="Q46" i="27"/>
  <c r="Q45" i="27"/>
  <c r="Q44" i="27"/>
  <c r="Q43" i="27"/>
  <c r="Q42" i="27"/>
  <c r="Q41" i="27"/>
  <c r="Q40" i="27"/>
  <c r="Q39" i="27"/>
  <c r="Q38" i="27"/>
  <c r="Q37" i="27"/>
  <c r="Q36" i="27"/>
  <c r="Q35" i="27"/>
  <c r="Q34" i="27"/>
  <c r="Q33" i="27"/>
  <c r="Q32" i="27"/>
  <c r="Q31" i="27"/>
  <c r="Q30" i="27"/>
  <c r="Q29" i="27"/>
  <c r="Q28" i="27"/>
  <c r="Q27" i="27"/>
  <c r="Q26" i="27"/>
  <c r="Q25" i="27"/>
  <c r="AC6" i="32" l="1"/>
  <c r="X6" i="32"/>
  <c r="Q6" i="32"/>
  <c r="J6" i="32"/>
  <c r="D6" i="32"/>
  <c r="AO6" i="32" s="1"/>
  <c r="D12" i="33" l="1"/>
  <c r="D19" i="33" s="1"/>
  <c r="F7" i="31"/>
  <c r="F8" i="31"/>
  <c r="F9" i="31"/>
  <c r="F10" i="31"/>
  <c r="F11" i="31"/>
  <c r="F12" i="31"/>
  <c r="F15" i="31"/>
  <c r="F16" i="31"/>
  <c r="F17" i="31"/>
  <c r="F18" i="31"/>
  <c r="F19" i="31"/>
  <c r="F20" i="31"/>
  <c r="D5" i="32"/>
  <c r="D4" i="32"/>
  <c r="D3" i="32"/>
  <c r="AC5" i="32"/>
  <c r="X5" i="32"/>
  <c r="Q5" i="32"/>
  <c r="J5" i="32"/>
  <c r="D16" i="33" l="1"/>
  <c r="D15" i="33" s="1"/>
  <c r="D24" i="33" s="1"/>
  <c r="D9" i="33"/>
  <c r="D7" i="33" s="1"/>
  <c r="D18" i="33"/>
  <c r="AO5" i="32"/>
  <c r="J3" i="32"/>
  <c r="Q3" i="32"/>
  <c r="X3" i="32"/>
  <c r="AC3" i="32"/>
  <c r="J4" i="32"/>
  <c r="Q4" i="32"/>
  <c r="X4" i="32"/>
  <c r="AC4" i="32"/>
  <c r="C5" i="31"/>
  <c r="E4" i="31" l="1"/>
  <c r="D5" i="31"/>
  <c r="D25" i="33"/>
  <c r="D26" i="33"/>
  <c r="D27" i="33"/>
  <c r="AO4" i="32"/>
  <c r="D4" i="31" s="1"/>
  <c r="AO3" i="32"/>
  <c r="C4" i="31" l="1"/>
  <c r="F4" i="31"/>
  <c r="E5" i="31"/>
  <c r="D21" i="33" l="1"/>
  <c r="F5" i="31"/>
  <c r="D22" i="33" l="1"/>
</calcChain>
</file>

<file path=xl/sharedStrings.xml><?xml version="1.0" encoding="utf-8"?>
<sst xmlns="http://schemas.openxmlformats.org/spreadsheetml/2006/main" count="2270" uniqueCount="560">
  <si>
    <t>2.3 (f) Other - Includes tank/pipe lagging, draughtproofing, radiator panels. home loans, fuel switching, underfloor, gas connections</t>
  </si>
  <si>
    <t xml:space="preserve">See T7.2 for carbon savings per measure. </t>
  </si>
  <si>
    <t>CO2 and income savings for councils which have installed a lot of 'other' measures (eg. Perth and Kinross and Falkirk) will be an underestimate</t>
  </si>
  <si>
    <t>Five councils did not participate (greyed out).</t>
  </si>
  <si>
    <t xml:space="preserve">Carbon and income savings may vary widely across LA's as the savings depend on the mix of measures installed. </t>
  </si>
  <si>
    <t>PROGRAMME NOT YET COMPLETE</t>
  </si>
  <si>
    <t>Measures</t>
  </si>
  <si>
    <t>Data value</t>
  </si>
  <si>
    <t>Notes</t>
  </si>
  <si>
    <t>1.  Inputs</t>
  </si>
  <si>
    <t>1.1.  Total programme budget</t>
  </si>
  <si>
    <t>1.2.  Administrative expenditure broken down by:</t>
  </si>
  <si>
    <t>1.3.  Programme expenditure broken down by:</t>
  </si>
  <si>
    <t>2.  Outputs</t>
  </si>
  <si>
    <t>2.1.  Referrals generated by HES</t>
  </si>
  <si>
    <t>2.2.  Number of households assisted (by type of person)</t>
  </si>
  <si>
    <t>2.3.  Number of households with insulation measures installed broken down by:</t>
  </si>
  <si>
    <t>2.4.  CHS measures installed.</t>
  </si>
  <si>
    <t>3.  Outcomes</t>
  </si>
  <si>
    <t>3.1.  Improvement in energy efficiency</t>
  </si>
  <si>
    <t>3.2.  Climate change.  (tonnes CO2)</t>
  </si>
  <si>
    <t>3.3.  Net gain in household income.</t>
  </si>
  <si>
    <t>3.4.  Number of households assisted as a percentage of:</t>
  </si>
  <si>
    <t>4.  Performance</t>
  </si>
  <si>
    <t>FY 2009/10</t>
  </si>
  <si>
    <t>FY 2010/11</t>
  </si>
  <si>
    <t>Data</t>
  </si>
  <si>
    <t>Scottish households</t>
  </si>
  <si>
    <t>Households in fuel poverty</t>
  </si>
  <si>
    <t>(a) Total Scottish Government expenditure</t>
  </si>
  <si>
    <t>(b) Leveraged expenditure (CERT etc)</t>
  </si>
  <si>
    <t>(a) Loft – virgin</t>
  </si>
  <si>
    <t>(b) Loft – top-up</t>
  </si>
  <si>
    <t>(a) all Scottish households</t>
  </si>
  <si>
    <t>(b) households in fuel poverty</t>
  </si>
  <si>
    <t>(b) Annual – total</t>
  </si>
  <si>
    <t>(a) Lifetime of measures (projected) – total</t>
  </si>
  <si>
    <t>(c) Internal wall</t>
  </si>
  <si>
    <t>Total measures</t>
  </si>
  <si>
    <t>For HIS this is households engaged (completed a HEC)</t>
  </si>
  <si>
    <t>Households that got measures. What follows is a breakdown of those measures (some households get two measures)</t>
  </si>
  <si>
    <t>Not in reports but would be lifetime figure above divided by 40</t>
  </si>
  <si>
    <t>(b) Leveraged expenditure</t>
  </si>
  <si>
    <t>Customer contribution of £2176 per boiler on average.</t>
  </si>
  <si>
    <t>Household insulation saving</t>
  </si>
  <si>
    <t>Round 1 May 2010 and subsequent PSL round in Nov-10 budget = £2 million.  Round 2 in Feb-11 budget = £1.3 million.</t>
  </si>
  <si>
    <t>2.2.  Number of households assisted</t>
  </si>
  <si>
    <t>No meaningful data can be provided as HES is only one source of generating applications for vouchers.</t>
  </si>
  <si>
    <t>One tonne CO2 per boiler replaced.</t>
  </si>
  <si>
    <t xml:space="preserve">This is 1.4x the annual rate being an estimate of how much earlier a householder replaces a boiler given the voucher scheme than they would do otherwise. </t>
  </si>
  <si>
    <t>£230 / tonne CO2.</t>
  </si>
  <si>
    <t>Percentage of fuel poor households getting help if all recipients were fuel poor.</t>
  </si>
  <si>
    <t>Percentage of Scottish households getting help.  (Also the percentage of fuel poor households getting help if the assistance is undirected.)</t>
  </si>
  <si>
    <t xml:space="preserve">1.2.  Administrative expenditure </t>
  </si>
  <si>
    <t>No meaningful data can be provided as HES is only one source of UHIS applications.</t>
  </si>
  <si>
    <t>Lifetime of CHS measures</t>
  </si>
  <si>
    <t>Lifetime of insulation measures</t>
  </si>
  <si>
    <t>2.1A.  Number of households engaged</t>
  </si>
  <si>
    <t>Doorstep conversations etc.</t>
  </si>
  <si>
    <t>Excludes ESSac costs, which are in programme costs</t>
  </si>
  <si>
    <t xml:space="preserve">                  (a.) Households Enquiring about EAP</t>
  </si>
  <si>
    <t>A Household can enquire and receive help in more than one year, so could be counted in both 2009/2010 and 2010/2011</t>
  </si>
  <si>
    <t xml:space="preserve">                  (b.) Households given advice (Stage 1)</t>
  </si>
  <si>
    <t>A Household can receive more than one stage of the package</t>
  </si>
  <si>
    <t xml:space="preserve">                  (c.) Benefits and Tax Check Referrals</t>
  </si>
  <si>
    <t xml:space="preserve">                  (d.) Social Tariff Referrals</t>
  </si>
  <si>
    <t>A Household could receive more than one Social Tariff referral</t>
  </si>
  <si>
    <t xml:space="preserve">                  (e.) CERT-EAP (Stage 3) Referrals</t>
  </si>
  <si>
    <t xml:space="preserve">                  (f.) Stage 4 Referrals</t>
  </si>
  <si>
    <t>Number of households who received either advice, a Home Energy Check or a referral from EAP</t>
  </si>
  <si>
    <t>(b.) Customers receiving additional income from a Benefits and Tax Check</t>
  </si>
  <si>
    <t>There was no TPS/DWP output information supplied in 2010/2011</t>
  </si>
  <si>
    <t>Stage 4 insulation figures do not include Warm deal installations completed in the financial year</t>
  </si>
  <si>
    <t xml:space="preserve">                                              i. CERT-EAP</t>
  </si>
  <si>
    <t xml:space="preserve">                                             ii. Stage 4</t>
  </si>
  <si>
    <t xml:space="preserve">                                              ii. Stage 4</t>
  </si>
  <si>
    <t>Either from increase in income or from reduction in fuel bills</t>
  </si>
  <si>
    <t xml:space="preserve">Based on lifetime carbon savings * £x (September 2011 £x = £230) </t>
  </si>
  <si>
    <t>NO DATA</t>
  </si>
  <si>
    <t>Citizens Advice Direct identifies potential increase to income through tax credits and benefits; it is left to the customer to proceed with the claim and the final outcome cannot be traced due to data protection issues.</t>
  </si>
  <si>
    <t>The tariff savings are assumed to be claimed for 1 year</t>
  </si>
  <si>
    <r>
      <t>3.2.  Climate change.  (tonnes CO</t>
    </r>
    <r>
      <rPr>
        <vertAlign val="subscript"/>
        <sz val="10"/>
        <color indexed="8"/>
        <rFont val="Arial"/>
        <family val="2"/>
      </rPr>
      <t>2</t>
    </r>
    <r>
      <rPr>
        <sz val="10"/>
        <color indexed="8"/>
        <rFont val="Arial"/>
        <family val="2"/>
      </rPr>
      <t>)</t>
    </r>
    <r>
      <rPr>
        <vertAlign val="superscript"/>
        <sz val="10"/>
        <color indexed="8"/>
        <rFont val="Arial"/>
        <family val="2"/>
      </rPr>
      <t xml:space="preserve"> </t>
    </r>
  </si>
  <si>
    <t>1. Inputs</t>
  </si>
  <si>
    <t>FY 10/11</t>
  </si>
  <si>
    <t>TOTAL</t>
  </si>
  <si>
    <t>Note</t>
  </si>
  <si>
    <t>OLDER</t>
  </si>
  <si>
    <t>YOUNGER</t>
  </si>
  <si>
    <t>NO CH</t>
  </si>
  <si>
    <t>OTHER</t>
  </si>
  <si>
    <t>Fuel type</t>
  </si>
  <si>
    <t>EAP Total</t>
  </si>
  <si>
    <t>Gas</t>
  </si>
  <si>
    <t>Electric</t>
  </si>
  <si>
    <t>Electric Wet</t>
  </si>
  <si>
    <t>LPG</t>
  </si>
  <si>
    <t>Oil</t>
  </si>
  <si>
    <t>Solid</t>
  </si>
  <si>
    <t>ASHP</t>
  </si>
  <si>
    <t>District</t>
  </si>
  <si>
    <t>Repair</t>
  </si>
  <si>
    <t>Pregnancy</t>
  </si>
  <si>
    <t>No CH</t>
  </si>
  <si>
    <t>Unknown</t>
  </si>
  <si>
    <t>(a.) Households taking up EAP</t>
  </si>
  <si>
    <t xml:space="preserve">       (i) Insulation only</t>
  </si>
  <si>
    <t xml:space="preserve">       (ii) Insulation in conjunction with CHS</t>
  </si>
  <si>
    <t xml:space="preserve">       (i) Loft – virgin</t>
  </si>
  <si>
    <t>       (ii) Cavity wall insulation</t>
  </si>
  <si>
    <t>The benefits and tax check savings are assumed to be claimed for 1 year.  There was no TPS/DWP output information supplied in 2010/2011.</t>
  </si>
  <si>
    <t>1.3.  Programme expenditure:</t>
  </si>
  <si>
    <t>Excludes cost of CAD benefits checks.</t>
  </si>
  <si>
    <t>(a.) Total Scottish Government expenditure</t>
  </si>
  <si>
    <t>(b.) Leveraged expenditure</t>
  </si>
  <si>
    <t xml:space="preserve">     (i) Stage 4 customer contribution</t>
  </si>
  <si>
    <t>1.2.  Administrative expenditure</t>
  </si>
  <si>
    <t>(a.) Of which attributed to Home Energy Scotland (HES) service</t>
  </si>
  <si>
    <t>Years</t>
  </si>
  <si>
    <t>CERT funding for EAP Stage 3</t>
  </si>
  <si>
    <t xml:space="preserve">     (iii) CERT - EAP stage 4</t>
  </si>
  <si>
    <t xml:space="preserve">     (ii) CERT - EAP stage 3</t>
  </si>
  <si>
    <t>This figure is an estimate of the value of CERT funding levered in for the stage 3 measures reported.  It has been calculated using the Explanatory Memorandum to the Electricity and Gas (Carbon Emissions Reduction)  Order 2008: http://www.legislation.gov.uk/uksi/2008/188/pdfs/uksiem_20080188_en.pdf.  Figures in the memorandum are provided for priority, non-priority and assumed-scheme-mix 3-bed semi-detached properties. The priority figures have been applied in the case of EAP, assuming that 100% of the cost is met through CERT.</t>
  </si>
  <si>
    <t>Virgin loft</t>
  </si>
  <si>
    <t>Cavity wall</t>
  </si>
  <si>
    <t xml:space="preserve">     (i) Of which EST (inc ESSACs)</t>
  </si>
  <si>
    <t xml:space="preserve">     (ii) Of which Stage 4</t>
  </si>
  <si>
    <r>
      <t xml:space="preserve">Note that 4271 CHP installations and 1139 Warm Deal installations were made in FY 09/10.  These figures are </t>
    </r>
    <r>
      <rPr>
        <b/>
        <sz val="10"/>
        <color indexed="8"/>
        <rFont val="Arial"/>
        <family val="2"/>
      </rPr>
      <t>not</t>
    </r>
    <r>
      <rPr>
        <sz val="10"/>
        <color indexed="8"/>
        <rFont val="Arial"/>
        <family val="2"/>
      </rPr>
      <t xml:space="preserve"> included anywhere in this table.</t>
    </r>
  </si>
  <si>
    <t>FY 09/10 stage 4 MI data is based on Scottish Gas MI reporting of 8120 installations of which 7162 were CHS installations, compared with invoice data based on 7532 installations of which 7165 were CHS installations.</t>
  </si>
  <si>
    <t>1.1A.  Total programme budget - excluding social sector stage 3 funding</t>
  </si>
  <si>
    <t>(c.) Social Tariff</t>
  </si>
  <si>
    <t xml:space="preserve">    i. Households moved to Social Tariif or Rebate</t>
  </si>
  <si>
    <t xml:space="preserve">    ii. Customers benefitting from a payment method switch</t>
  </si>
  <si>
    <t>(d.) Households who received insulation from stage 3</t>
  </si>
  <si>
    <t>(e.) Households who received an installation from Stage 4</t>
  </si>
  <si>
    <t>(b.)  Annual – total</t>
  </si>
  <si>
    <t xml:space="preserve">   i. CERT-EAP</t>
  </si>
  <si>
    <t xml:space="preserve">   ii. Stage 4</t>
  </si>
  <si>
    <t xml:space="preserve">   i. Benefits and tax Checks</t>
  </si>
  <si>
    <t xml:space="preserve">            Pensions</t>
  </si>
  <si>
    <t xml:space="preserve">            CAD</t>
  </si>
  <si>
    <t xml:space="preserve">   ii. Social Tariff</t>
  </si>
  <si>
    <t xml:space="preserve">            Household moved to social tariff or received rebate</t>
  </si>
  <si>
    <t xml:space="preserve">            Household benefitted from Payment method switching</t>
  </si>
  <si>
    <t xml:space="preserve">   iii. CERT-EAP</t>
  </si>
  <si>
    <t xml:space="preserve">   iv. Stage 4</t>
  </si>
  <si>
    <t>(a.) all Scottish households</t>
  </si>
  <si>
    <t>(b.) households in fuel poverty</t>
  </si>
  <si>
    <t>2.4. CHS measures installed</t>
  </si>
  <si>
    <t>(a.)  Lifetime of measures (projected) – total</t>
  </si>
  <si>
    <t>3.3.  Net gain in household income</t>
  </si>
  <si>
    <t>(b) EAP stage 3 (CERT-EAP) insulation</t>
  </si>
  <si>
    <t>(a) EAP stage 4 total</t>
  </si>
  <si>
    <t>CERT is leveraged into Stage 4 both by direct allocation by the Scottish Government and through Scottish Gas CERT obligations.</t>
  </si>
  <si>
    <t>FY 09/10</t>
  </si>
  <si>
    <t xml:space="preserve">HIS phase 1: 100k properties in 2009/10 + 89k in 10/11. 
HIS phase 2: 201k properties. Includes an element of the HIS 2011/12 £400k wind-down budget for measures and loans.
</t>
  </si>
  <si>
    <t>(aa) Lifetime of measures (projected) – total (UHIS model)</t>
  </si>
  <si>
    <t xml:space="preserve">This is a total of carbon savings reported on individual measures, not simply a modelled saving based on averages. </t>
  </si>
  <si>
    <t xml:space="preserve">For comparison with UHIS, these figures apply the EST average carbon saving figures. </t>
  </si>
  <si>
    <t>This figure is an estimate of the value of CERT funding levered in for the measures reported.  It has been calculated using the Explanatory Memorandum to the Electricity and Gas (Carbon Emissions Reduction)  Order 2008: http://www.legislation.gov.uk/uksi/2008/188/pdfs/uksiem_20080188_en.pdf.  Figures in the memorandum are provided for priority, non-priority and assumed-scheme-mix.  For these estimates of leveraged expenditure we have used the memorandum's figures which are for 3-bed semi-detached properties.</t>
  </si>
  <si>
    <t>2.2A. TOTAL PHYSICAL MEASURES - of which:</t>
  </si>
  <si>
    <t>(a.)  Lifetime of measures (projected) – total, of which:</t>
  </si>
  <si>
    <t xml:space="preserve">   iii. Other (benefits and social - see below)</t>
  </si>
  <si>
    <t>Table 1</t>
  </si>
  <si>
    <t>Headline performance data</t>
  </si>
  <si>
    <t>Table 2</t>
  </si>
  <si>
    <t>Summary data</t>
  </si>
  <si>
    <t xml:space="preserve">Common data </t>
  </si>
  <si>
    <t>TABLE 1.  HEADLINE PERFORMANCE DATA</t>
  </si>
  <si>
    <t>Scheme</t>
  </si>
  <si>
    <t>Climate change</t>
  </si>
  <si>
    <t>Fuel poverty</t>
  </si>
  <si>
    <t>(Household income gearing as a proxy)</t>
  </si>
  <si>
    <t>Carbon reduction cost to Scottish Government (£ / tonne CO2).  This cost only applies to Scottish Government expenditure, it would be increased if it included any householder contribution to installation or maintenance.</t>
  </si>
  <si>
    <t>Low is good.</t>
  </si>
  <si>
    <t>High is good.</t>
  </si>
  <si>
    <t>UHIS</t>
  </si>
  <si>
    <t>Boiler Scrappage</t>
  </si>
  <si>
    <t>HIS</t>
  </si>
  <si>
    <t>EAP</t>
  </si>
  <si>
    <t>2.1.  Enquiries to HES</t>
  </si>
  <si>
    <t>2.3  No. of households receiving physical measures</t>
  </si>
  <si>
    <t>TABLE 2.  SUMMARY DATA</t>
  </si>
  <si>
    <t>FY 2011/12</t>
  </si>
  <si>
    <t>FY 11/12</t>
  </si>
  <si>
    <t>£ / tonne</t>
  </si>
  <si>
    <t>Ratio</t>
  </si>
  <si>
    <t>Table 6.1</t>
  </si>
  <si>
    <t>Table 7.1</t>
  </si>
  <si>
    <t>Table 7.2</t>
  </si>
  <si>
    <t>Common data by local authority</t>
  </si>
  <si>
    <t>Highland and Island ESSac</t>
  </si>
  <si>
    <t>The Highland Council</t>
  </si>
  <si>
    <t>Western Isles Council</t>
  </si>
  <si>
    <t>Shetland Islands Councils</t>
  </si>
  <si>
    <t>Orkney Isles Council</t>
  </si>
  <si>
    <t>Argyll and ButeCouncil</t>
  </si>
  <si>
    <t>North East ESSac</t>
  </si>
  <si>
    <t>Moray Council</t>
  </si>
  <si>
    <t>Aberdeen City Council</t>
  </si>
  <si>
    <t>Aberdeenshire Council</t>
  </si>
  <si>
    <t>Perth and Kinross Council</t>
  </si>
  <si>
    <t>Angus Council</t>
  </si>
  <si>
    <t>Dundee City Council</t>
  </si>
  <si>
    <t>South East ESSac</t>
  </si>
  <si>
    <t>Fife Council</t>
  </si>
  <si>
    <t>The City of Edinburgh Council</t>
  </si>
  <si>
    <t>Midlothian Council</t>
  </si>
  <si>
    <t>East Lothian Council</t>
  </si>
  <si>
    <t>West Lothian Council</t>
  </si>
  <si>
    <t>Scottish Borders Council</t>
  </si>
  <si>
    <t>South West ESSac</t>
  </si>
  <si>
    <t>North Ayrshire Council</t>
  </si>
  <si>
    <t>East Ayrshire Council</t>
  </si>
  <si>
    <t>South Ayrshire Council</t>
  </si>
  <si>
    <t>Dumfries and Galloway Council</t>
  </si>
  <si>
    <t>Strathclyde and Central ESSac</t>
  </si>
  <si>
    <t>Glasgow City Council</t>
  </si>
  <si>
    <t>Renfrewshire Council</t>
  </si>
  <si>
    <t>East Renfrewshire Council</t>
  </si>
  <si>
    <t>Inverclyde Council</t>
  </si>
  <si>
    <t>East Dunbartonshire Council</t>
  </si>
  <si>
    <t>West Dunbartonshire Council</t>
  </si>
  <si>
    <t>Clackmannanshire Council</t>
  </si>
  <si>
    <t>North Lanarkshire Council</t>
  </si>
  <si>
    <t>South Lanarkshire Council</t>
  </si>
  <si>
    <t>Stirling Council</t>
  </si>
  <si>
    <t>Falkirk Council</t>
  </si>
  <si>
    <t>Scotland total</t>
  </si>
  <si>
    <t>2009/10</t>
  </si>
  <si>
    <t>HOUSEHOLDS</t>
  </si>
  <si>
    <t>2010/11</t>
  </si>
  <si>
    <t>FUEL POVERTY</t>
  </si>
  <si>
    <t>http://www.scotland.gov.uk/Topics/Statistics/SHCS/LA0810</t>
  </si>
  <si>
    <t>Table 3.1</t>
  </si>
  <si>
    <t>Boiler scrappage: summary – FY 10/11</t>
  </si>
  <si>
    <t>Table 3.2</t>
  </si>
  <si>
    <t>Boiler scrappage: summary – FY 11/12</t>
  </si>
  <si>
    <t>Table 3.3</t>
  </si>
  <si>
    <t>Boiler scrappage: local authority – FY 10/11</t>
  </si>
  <si>
    <t>Table 3.4</t>
  </si>
  <si>
    <t>Boiler scrappage: local authority – FY 11/12</t>
  </si>
  <si>
    <t>Household data</t>
  </si>
  <si>
    <t>Fuel poverty data</t>
  </si>
  <si>
    <t>Taken from SHCS LA report 2008/10 - revised 28th November 2011</t>
  </si>
  <si>
    <t>Table 8.10 - fuel poverty</t>
  </si>
  <si>
    <t>2011/12</t>
  </si>
  <si>
    <t xml:space="preserve">Estimates of Households and Dwellings in Scotland, 2010, NRS 2011.  Using 2009 data for FY 09/10. </t>
  </si>
  <si>
    <t xml:space="preserve">Estimates of Households and Dwellings in Scotland, 2010, NRS 2011.  Using 2010 data for FY 10/11. </t>
  </si>
  <si>
    <t>See table 7.2.</t>
  </si>
  <si>
    <t>TABLE 3.1</t>
  </si>
  <si>
    <t>TOTALS</t>
  </si>
  <si>
    <t>(a) all households</t>
  </si>
  <si>
    <t xml:space="preserve"> TABLE 3.2 BOILER SCRAPPAGE FY 2010/11 BY LOCAL AUTHORITY</t>
  </si>
  <si>
    <t>Table 4.1</t>
  </si>
  <si>
    <t>Table 4.2</t>
  </si>
  <si>
    <t>Table 4.3</t>
  </si>
  <si>
    <t>Table 4.4</t>
  </si>
  <si>
    <t>UHIS: summary – FY 10/11</t>
  </si>
  <si>
    <t>UHIS: local authority – FY 10/11</t>
  </si>
  <si>
    <t>UHIS: summary – FY 11/12</t>
  </si>
  <si>
    <t>UHIS: local authority – FY 11/12</t>
  </si>
  <si>
    <t xml:space="preserve"> BOILER SCRAPPAGE: SUMMARY - FY 2010/11</t>
  </si>
  <si>
    <t>2.2. Total applications received</t>
  </si>
  <si>
    <t xml:space="preserve"> BOILER SCRAPPAGE: SUMMARY - FY 2011/12</t>
  </si>
  <si>
    <t>TABLE 3.3</t>
  </si>
  <si>
    <t>Carbon savings (UHIS)</t>
  </si>
  <si>
    <t>Loft top-up</t>
  </si>
  <si>
    <t>Internal wall</t>
  </si>
  <si>
    <t>External wall</t>
  </si>
  <si>
    <t>Other measures</t>
  </si>
  <si>
    <t>Budget was overprogrammed by 14% hence the LA totals add up to more than the total budget.</t>
  </si>
  <si>
    <t xml:space="preserve">Derived from local authority administrative costs in their bids for funding adjusted pro rata according to their final outturn spend.  Note that some councils did not include admin costs in their bids for SG funding. </t>
  </si>
  <si>
    <t>As advised by local authorities (from CERT and other sources).</t>
  </si>
  <si>
    <t>Lifetime assumed to be 40 years</t>
  </si>
  <si>
    <t>(d) Cavity wall</t>
  </si>
  <si>
    <t>(e) External wall</t>
  </si>
  <si>
    <t>(f) Other</t>
  </si>
  <si>
    <t>Includes tank/pipe lagging, draughtproofing, radiator panels. home loans, fuel switching, underfloor, gas connections</t>
  </si>
  <si>
    <t>Based on outturn for installations and actual spend</t>
  </si>
  <si>
    <t>TABLE 4.1</t>
  </si>
  <si>
    <t>UHIS: SUMMARY - FY 2010/11</t>
  </si>
  <si>
    <t>Final number of vouchers paid.</t>
  </si>
  <si>
    <t>2.2. Homeowner applications received</t>
  </si>
  <si>
    <t>This was not reported separately by authorities.  This is an estimate based on the maximum of 2.3(a) and (b) combined or any other single line item.  Only 2.3(a) and (b) are mutually exclusive - other measures are likely to be in conjunction with these.</t>
  </si>
  <si>
    <t>See table 7.1 for annual CO2 savings for each measure.</t>
  </si>
  <si>
    <t>Calculated at £230 / tonne CO2.</t>
  </si>
  <si>
    <t>Council</t>
  </si>
  <si>
    <t>Issue</t>
  </si>
  <si>
    <t>Explanation</t>
  </si>
  <si>
    <t>Midlothian</t>
  </si>
  <si>
    <t>Moray</t>
  </si>
  <si>
    <t>Orkney, Argyll and Bute</t>
  </si>
  <si>
    <t>High cost</t>
  </si>
  <si>
    <t>Scheme was aimed at tenements in Tollcross area, so relatively low capacity for installs.</t>
  </si>
  <si>
    <t>Focus on hard-to-treat properties.</t>
  </si>
  <si>
    <t xml:space="preserve"> TABLE 4.2 UHIS FY 2010/11 BY LOCAL AUTHORITY</t>
  </si>
  <si>
    <t>Table 5.1</t>
  </si>
  <si>
    <t>Table 5.2</t>
  </si>
  <si>
    <t>Table 5.3</t>
  </si>
  <si>
    <t>Table 5.4</t>
  </si>
  <si>
    <t>HIS: summary – FY 10/11</t>
  </si>
  <si>
    <t>HIS: local authority – FY 10/11</t>
  </si>
  <si>
    <t>HIS: summary – FY 09/10</t>
  </si>
  <si>
    <t>HIS: local authority – FY 09/10</t>
  </si>
  <si>
    <t>Argyll &amp; Bute</t>
  </si>
  <si>
    <t>Excludes assessor/ESSac and training and support of assessor staff costs and includes some apportionment in line with previous PQ response.</t>
  </si>
  <si>
    <t xml:space="preserve"> Includes an element of the HIS 2011/12 £400k wind-down spend on measures and loans.</t>
  </si>
  <si>
    <t>(c) Cavity wall</t>
  </si>
  <si>
    <t>Includes an element of the HIS 2011/12 £400k wind-down spend on measures and loans.  Excludes £15k on procurement for UHIS 2.</t>
  </si>
  <si>
    <t>TABLE 5.1</t>
  </si>
  <si>
    <t>HIS: SUMMARY - FY 2009/10</t>
  </si>
  <si>
    <t>TABLE 5.3</t>
  </si>
  <si>
    <t>HIS: SUMMARY - FY 2010/11</t>
  </si>
  <si>
    <t xml:space="preserve"> TABLE 5.2 HIS FY 2009/10 BY LOCAL AUTHORITY</t>
  </si>
  <si>
    <t>TABLE 5.4 HIS FY 2010/11 BY LOCAL AUTHORITY</t>
  </si>
  <si>
    <t>HIS 09/10, 10/11</t>
  </si>
  <si>
    <t>Table 6.2</t>
  </si>
  <si>
    <t>Table 6.3</t>
  </si>
  <si>
    <t>Table 6.4</t>
  </si>
  <si>
    <t>Table 6.5</t>
  </si>
  <si>
    <t>Table 6.6</t>
  </si>
  <si>
    <t>Table 6.7</t>
  </si>
  <si>
    <t>Table 6.8</t>
  </si>
  <si>
    <t>Table 6.9</t>
  </si>
  <si>
    <t>EAP: summary – FY 09/10</t>
  </si>
  <si>
    <t>EAP: summary – FY 10/11</t>
  </si>
  <si>
    <t>EAP: summary – FY 11/12</t>
  </si>
  <si>
    <t>EAP: local authority – FY 09/10</t>
  </si>
  <si>
    <t>EAP: local authority – FY 11/12</t>
  </si>
  <si>
    <t>EAP: local authority – FY 10/11</t>
  </si>
  <si>
    <t>It is important to read the notes that accompany the detailed tables 3 to 7 in order to understand the assumptions / qualifications of the data presented here.  Note also that financial figures have been rounded to 3 significant figures.</t>
  </si>
  <si>
    <t>SCOTLAND</t>
  </si>
  <si>
    <t>There was no TPS/DWP output information supplied in 2010/2011 or 2011/12</t>
  </si>
  <si>
    <t>Argyll and Bute</t>
  </si>
  <si>
    <t>Highland</t>
  </si>
  <si>
    <t>Western Isles</t>
  </si>
  <si>
    <t>Shetland Islands</t>
  </si>
  <si>
    <t>Orkney Isles</t>
  </si>
  <si>
    <t>Aberdeen City</t>
  </si>
  <si>
    <t>Aberdeenshire</t>
  </si>
  <si>
    <t>Perth and Kinross</t>
  </si>
  <si>
    <t>Angus</t>
  </si>
  <si>
    <t>Dundee City</t>
  </si>
  <si>
    <t>Fife</t>
  </si>
  <si>
    <t>Edinburgh</t>
  </si>
  <si>
    <t>East Lothian</t>
  </si>
  <si>
    <t>West Lothian</t>
  </si>
  <si>
    <t>Scottish Borders</t>
  </si>
  <si>
    <t>North Ayrshire</t>
  </si>
  <si>
    <t>East Ayrshire</t>
  </si>
  <si>
    <t>South Ayrshire</t>
  </si>
  <si>
    <t>Dumfries and Galloway</t>
  </si>
  <si>
    <t>Glasgow</t>
  </si>
  <si>
    <t>Renfrewshire</t>
  </si>
  <si>
    <t>East Renfrewshire</t>
  </si>
  <si>
    <t>Inverclyde</t>
  </si>
  <si>
    <t>East Dunbartonshire</t>
  </si>
  <si>
    <t>West Dunbartonshire</t>
  </si>
  <si>
    <t>Clackmannanshire</t>
  </si>
  <si>
    <t>North Lanarkshire</t>
  </si>
  <si>
    <t>South Lanarkshire</t>
  </si>
  <si>
    <t>Stirling</t>
  </si>
  <si>
    <t>Falkirk</t>
  </si>
  <si>
    <t>Approximately 800 further installations belonging to FY11/12 have yet to be invoiced.</t>
  </si>
  <si>
    <t>The local authority breakdown for this is for 'PACKAGE TO DATE', not just 11/12.</t>
  </si>
  <si>
    <t>The local authority figues for stage 3 measures is for 'PACKAGE TO DATE', not just FY11/12.</t>
  </si>
  <si>
    <t>Average SAP improvement for EAP stage 4 measures.</t>
  </si>
  <si>
    <t xml:space="preserve">The benefits and tax check savings are assumed to be claimed for 1 year.  </t>
  </si>
  <si>
    <t>TABLE 6.8 EAP: LOCAL AUTHORITY - FY11/12</t>
  </si>
  <si>
    <t>TABLE 6.5 EAP: LOCAL AUTHORITY - FY10/11</t>
  </si>
  <si>
    <t>TABLE 6.7 EAP: SUMMARY - FY11/12</t>
  </si>
  <si>
    <t>TABLE 6.4 EAP: SUMMARY - FY10/11</t>
  </si>
  <si>
    <t>Note that 7 CHP installations were made in FY 10/11.  These figures are not included.</t>
  </si>
  <si>
    <t>FY data for stage 4 MI is approximated by counting referrals made in the FY where the main measure was installed by the end of the following August (i.e. allowing a 4 month lag).</t>
  </si>
  <si>
    <t>TABLE 6.2 EAP: LOCAL AUTHORITY - FY09/10</t>
  </si>
  <si>
    <t>A Household can receive more than one stage of the package.  Local authority breakdown not available for FY09/10.</t>
  </si>
  <si>
    <t>Stage 4 data does not include Warm Deal or CHP.</t>
  </si>
  <si>
    <t>TABLE 6.1 EAP: SUMMARY - FY09/10</t>
  </si>
  <si>
    <t>EAP: local authority stage 4 detail – FY 09/10</t>
  </si>
  <si>
    <t>EAP: local authority stage 4 detail – FY 10/11</t>
  </si>
  <si>
    <t>EAP: local authority stage 4 detail – FY 11/12</t>
  </si>
  <si>
    <t>TABLE 4.3</t>
  </si>
  <si>
    <t>UHIS: SUMMARY - FY 2011/12</t>
  </si>
  <si>
    <t>Home Energy Scotland (HES) service.</t>
  </si>
  <si>
    <t>2.2.  Projected / target number of vouchers paid by close</t>
  </si>
  <si>
    <t xml:space="preserve">Tonnes CO2 per annum </t>
  </si>
  <si>
    <t>(ba) Annual – total (UHIS model)</t>
  </si>
  <si>
    <r>
      <t xml:space="preserve">2.3A Total number of </t>
    </r>
    <r>
      <rPr>
        <i/>
        <sz val="10"/>
        <rFont val="Arial"/>
        <family val="2"/>
      </rPr>
      <t>measures</t>
    </r>
    <r>
      <rPr>
        <sz val="10"/>
        <rFont val="Arial"/>
        <family val="2"/>
      </rPr>
      <t>.</t>
    </r>
  </si>
  <si>
    <r>
      <t xml:space="preserve">2.3.  Number of </t>
    </r>
    <r>
      <rPr>
        <i/>
        <sz val="10"/>
        <rFont val="Arial"/>
        <family val="2"/>
      </rPr>
      <t>households</t>
    </r>
    <r>
      <rPr>
        <sz val="10"/>
        <rFont val="Arial"/>
        <family val="2"/>
      </rPr>
      <t xml:space="preserve"> with insulation measures installed broken down by:</t>
    </r>
  </si>
  <si>
    <t>Lifetime figure above divided by 40 years.</t>
  </si>
  <si>
    <t xml:space="preserve"> TABLE 4.4 UHIS FY 2011/12 BY LOCAL AUTHORITY</t>
  </si>
  <si>
    <t>UHIS spend to end March as reported by local authorities.</t>
  </si>
  <si>
    <t>HEALTH</t>
  </si>
  <si>
    <t>Over 60</t>
  </si>
  <si>
    <t>Over 75</t>
  </si>
  <si>
    <t>Term Ill</t>
  </si>
  <si>
    <t>Carer</t>
  </si>
  <si>
    <t>Higher DLA</t>
  </si>
  <si>
    <t>Kid&lt;16 DLA</t>
  </si>
  <si>
    <t>Kid &lt; 16</t>
  </si>
  <si>
    <t>Kid &lt; 5</t>
  </si>
  <si>
    <t>No CH &gt; 60</t>
  </si>
  <si>
    <t>Insulation Only</t>
  </si>
  <si>
    <t>Local Authority</t>
  </si>
  <si>
    <t xml:space="preserve">TABLE 6.9 EAP: LOCAL AUTHORITY STAGE 4 DETAIL - FY11/12 </t>
  </si>
  <si>
    <t>TABLE 6.6 EAP: LOCAL AUTHORITY STAGE 4 DETAIL - FY10/11</t>
  </si>
  <si>
    <t>TABLE 6.3 EAP: LOCAL AUTHORITY STAGE 4 DETAIL - FY09/10</t>
  </si>
  <si>
    <t>Underestimate as CERT not included.</t>
  </si>
  <si>
    <t>No funding for social sector stage 3 in FY11/12.</t>
  </si>
  <si>
    <t>This was the budget available to EAP by year end after various in-year budget transfers are taken into account.  It includes £300,000 allocated for marketing.  Any unspent budget is accrued against work in progress at 31 March to pay for those installations when they are completed.</t>
  </si>
  <si>
    <t>EAP stages 1 to 3 data is to end February 2012.</t>
  </si>
  <si>
    <t>The local authority breakdown for this is for 'PACKAGE TO DATE', not just FY11/12.</t>
  </si>
  <si>
    <t>As evidenced through non-zero billing for insulation items.</t>
  </si>
  <si>
    <t>The tariff savings are assumed to be claimed for 1 year.</t>
  </si>
  <si>
    <t>From Scottish Gas MI based on 8120 installations, of which 7162 were CHS installations.</t>
  </si>
  <si>
    <t>From Scottish Gas MI based on 8120 installations, of which 7162 were CHS installations, using rdSAP 2005.</t>
  </si>
  <si>
    <t>Some households may feature in more than one FY as some households may be in contact with or receive assistance from EAP in more than one year.</t>
  </si>
  <si>
    <t>Based on chargeable items on invoice, so likely to be an underestimate.</t>
  </si>
  <si>
    <t>Likely to be an underestimate.</t>
  </si>
  <si>
    <t>Est. CERT funding for HIS</t>
  </si>
  <si>
    <t>Cavity wall (est. for mix of priority and ATP in HIS)</t>
  </si>
  <si>
    <t>Virgin loft (est. for mix of priority and ATP in HIS)</t>
  </si>
  <si>
    <t>Total budget including in-year budget transfers.  Includes £400k for the UHIS loans fund.  The total is less than the sum of local authority allocations because of overprogramming.</t>
  </si>
  <si>
    <t>Remaining budget was unclaimed and accrued into FY11/12.</t>
  </si>
  <si>
    <t>Year start £2.5 million, increased by £2.208 million over the year with an additional £0.5 million for the private sector landlord scheme.</t>
  </si>
  <si>
    <t xml:space="preserve">Local authority totals for stages 1 to 3 may differ from the totals reported above because of difficulty reconciling postcodes to local authority areas.  These are cleared up on a rolling basis and can lead to over or under reporting in any given period. </t>
  </si>
  <si>
    <t>Prediction based on same pro rata division of EST budget as for FY10/11.</t>
  </si>
  <si>
    <t xml:space="preserve">Excludes ESSac costs, which are in programme costs. Prediction based on same pro rata division of EST budget as for FY10/11. </t>
  </si>
  <si>
    <t>2.3(f) Other - impossible to quantify carbon saving so set at zero.</t>
  </si>
  <si>
    <t>DIY voucher approach trialed which proved unsuccessful.</t>
  </si>
  <si>
    <t>Surveys booked, which is a narrower definition than FY10/11.</t>
  </si>
  <si>
    <t>Customer contributions arose for extra measures (e.g. extra radiators) or for a system that exceeded the grant maximum.</t>
  </si>
  <si>
    <t>Customer contributions arose for extra measures (e.g. extra radiators) or for a system that exceeded the grant maximum. As reported on invoices.</t>
  </si>
  <si>
    <t xml:space="preserve">This is an estimate of the expenditure which relates to the installations reported below.  It will not match the outturn in the accounts where invoices were paid outside year end in respect of these installations. It includes installation and all managing agent costs charged to Scottish Government but excludes costs of CHP installations (for referrals made before 1 April 2009).  </t>
  </si>
  <si>
    <t>In the accounts, expenditure was recorded as £9,819,086 comprising £9,780,086 - outturn for main UHIS scheme and £39,000 of loans via UHIS/HIS Loan fund.  The figure here is lower by £132,000 due to some cancellations of contractual commitments as of 31 March 2011.  This amount was absorbed into the FY11/12 budget.</t>
  </si>
  <si>
    <t>Tonnes CO2 per annum (impossible to quantify as an aggregate of different measures)</t>
  </si>
  <si>
    <t xml:space="preserve">Based on annual carbon savings * £x (September 2011 £x = £230) </t>
  </si>
  <si>
    <t>Scottish Gas calculation based on RDSAP improvement foe each specific installation.</t>
  </si>
  <si>
    <t>Scheme was mainly for gas connections which is estimated to contribute an extra 255 tonnes CO2 saving per annum.  This has been added to the 30 tonnes CO2 saving per annum which the other measures save.</t>
  </si>
  <si>
    <t>High cost - corrected</t>
  </si>
  <si>
    <t>Boiler Scrappage savings are calculated in a different manner to the other schemes and therefore are not directly comparable.</t>
  </si>
  <si>
    <t>4.1.(a)  Carbon reduction cost to Scottish Government (£ / tonne CO2)</t>
  </si>
  <si>
    <t>4.1.(b)  Carbon reduction cost - all expenditure (£ / tonne CO2)</t>
  </si>
  <si>
    <t>4.2.(a)  Household income gearing - SG expenditure (£ saved / £ spent)</t>
  </si>
  <si>
    <t>4.2. (b) Household income gearing - all expenditure (£ saved / £ spent)</t>
  </si>
  <si>
    <t>Social sector stage 3 funding excluded - outcomes for social sector stage 3 are also excluded from this table.</t>
  </si>
  <si>
    <t>Percentage of Scottish households getting help (2.3 above).  (Also the percentage of fuel poor households getting help if the assistance is undirected.)</t>
  </si>
  <si>
    <t>See T7.2 for estmated number of households and households living in fuel poverty</t>
  </si>
  <si>
    <t>Table 3.5</t>
  </si>
  <si>
    <t>Table 3.6</t>
  </si>
  <si>
    <t>Boiler scrappage: summary – FY 12/13</t>
  </si>
  <si>
    <t>Boiler scrappage: local authority – FY 12/13</t>
  </si>
  <si>
    <t>Table 4.5</t>
  </si>
  <si>
    <t>Table 4.6</t>
  </si>
  <si>
    <t>UHIS: summary – FY 12/13</t>
  </si>
  <si>
    <t>UHIS: local authority – FY 12/13</t>
  </si>
  <si>
    <t>EAP: summary – FY 12/13</t>
  </si>
  <si>
    <t>EAP: local authority – FY 12/13</t>
  </si>
  <si>
    <t>EAP: local authority stage 4 detail – FY 12/13</t>
  </si>
  <si>
    <t>FY 2012/13</t>
  </si>
  <si>
    <t>2012/13</t>
  </si>
  <si>
    <t xml:space="preserve">Estimates of Households and Dwellings in Scotland, 2011, NRS 2012.  Using 2011 data for FY 11/12. </t>
  </si>
  <si>
    <t>Taken from SHCS LA report 2009/11</t>
  </si>
  <si>
    <t>http://www.scotland.gov.uk/Topics/Statistics/SHCS/LAReport2011</t>
  </si>
  <si>
    <t>For every 1 tonne CO2 saved a household will save this amount from their energy bill.
Source: the Energy Saving Trust, based on information from Ofgem, and fuel price data from DECC and the energy suppliers.</t>
  </si>
  <si>
    <t>TABLE 3.5</t>
  </si>
  <si>
    <t xml:space="preserve"> BOILER SCRAPPAGE: SUMMARY - FY 2012/13</t>
  </si>
  <si>
    <t>2.2.  Homeowner vouchers paid to 31 March 2013</t>
  </si>
  <si>
    <t>£240 / tonne CO2.</t>
  </si>
  <si>
    <t>Year start £2.5 million, increased by £5 million mid-year. Budget to cover 18,000 vouchers redeemed.</t>
  </si>
  <si>
    <t>Includes cost of extra vouchers and administrative expenditure.</t>
  </si>
  <si>
    <t>Forecast total number of vouchers which will be paid, being 85% of those issued.  As of 31 March 2013, some 17,132 have been paid.</t>
  </si>
  <si>
    <t>Household income gearing (£ saved on energy costs / £ spent by Scottish Government).  This income gearing only applies to Scottish Government expenditure, it would be reduced if it included any householder contribution to installation or maintenance.</t>
  </si>
  <si>
    <t>* Boiler Scrappage savings are calculated in a different manner to the other schemes and therefore are not directly comparable.</t>
  </si>
  <si>
    <t>FY 12/13</t>
  </si>
  <si>
    <t>Boiler scrappage 10/11, 11/12*</t>
  </si>
  <si>
    <t>Table 6.10</t>
  </si>
  <si>
    <t>Table 6.11</t>
  </si>
  <si>
    <t>Table 6.12</t>
  </si>
  <si>
    <t>TABLE 6.12 EAP: LOCAL AUTHORITY STAGE 4 DETAIL - FY12/13</t>
  </si>
  <si>
    <t>Mobile insulation</t>
  </si>
  <si>
    <t>No. of measures</t>
  </si>
  <si>
    <t>TABLE 6.11 EAP: LOCAL AUTHORITY - FY12/13</t>
  </si>
  <si>
    <t>TABLE 6.10 EAP: SUMMARY - FY12/13</t>
  </si>
  <si>
    <t>EAP 09/10, 10/11, 11/12</t>
  </si>
  <si>
    <t>UHIS 10/11, 11/12</t>
  </si>
  <si>
    <t>TABLE 4.5</t>
  </si>
  <si>
    <t>There was no TPS/DWP output information supplied for 2012-13</t>
  </si>
  <si>
    <t xml:space="preserve">Based on lifetime carbon savings * £x (September 2012 £x = £240) </t>
  </si>
  <si>
    <t>Average SAP improvement for EAP stage 4 measures (excludes mobile homes).</t>
  </si>
  <si>
    <t>This was the budget available to EAP by year end after various in-year budget transfers are taken into account.  It includes £350,000 allocated for marketing.  Any unspent budget is accrued against work in progress at 31 March to pay for those installations when they are completed.</t>
  </si>
  <si>
    <t>(Repeated)</t>
  </si>
  <si>
    <t>Excludes ESSac costs, which are in programme costs.</t>
  </si>
  <si>
    <t>EST grant excluding administrative expenditure</t>
  </si>
  <si>
    <t>District Heating</t>
  </si>
  <si>
    <t>Customer contributions arose for extra measures (e.g. extra radiators) or for certain systems in certain circumstances.  The rules governing customer contributions changed in May 2012.  This figure includes the South Lanarkshire Council's grant for the district heating system installations. As reported on invoices.</t>
  </si>
  <si>
    <t>This is an estimate of the expenditure which relates to the installations reported below.  It will not match the outturn in the accounts where invoices were paid outside year end in respect of these installations. It includes installation and all managing agent costs charged to Scottish Government for 10772 installations invoiced.</t>
  </si>
  <si>
    <t>The total value of CERT leveraged in the period August 2010 to December 2012 was £4.6 million split (artificially) between 2011-12 and 2012-13.  See also Table 6.7.</t>
  </si>
  <si>
    <t>The total value of CERT leveraged in the period August 2010 to December 2012 was £4.6 million split (artificially) between 2011-12 and 2012-13.  See also Table 6.10.</t>
  </si>
  <si>
    <t xml:space="preserve">Not comparable with 09/10 and 10/11 as only includes outcomes reported to end of March for customers referred in 11/12. </t>
  </si>
  <si>
    <t xml:space="preserve">Based on lifetime carbon savings * £x (September 2011 £x = £230). Not comparable with 09/10 and 10/11 as only includes outcomes reported to end of March for customers referred in 11/12. </t>
  </si>
  <si>
    <t>Not comparable with 09/10 and 10/11 as only includes outcomes reported to end of March for customers referred in 11/12.  Citizens Advice Direct identifies potential increase to income through tax credits and benefits; it is left to the customer to proceed with the claim and the final outcome cannot be traced due to data protection issues.</t>
  </si>
  <si>
    <t>A Household can enquire and receive help in more than one year, so could be counted in more than one of 2009/10, 2010/11 and 2011/12</t>
  </si>
  <si>
    <t>This is an estimate of the expenditure which relates to the installations reported below.  It will not match the outturn in the accounts where invoices were paid outside year end in respect of these installations. It includes installation and all managing agent costs charged to Scottish Government for the 11,280 installations invoiced.</t>
  </si>
  <si>
    <t>Scottish Gas calculation based on RDSAP improvement for each specific installation.  Change to RDSAP 2009 for surveys from 1 April 2012 explains the difference in performance from 2011-12.</t>
  </si>
  <si>
    <t>(a) Total Scottish Government programme expenditure</t>
  </si>
  <si>
    <t>ALL PROGS</t>
  </si>
  <si>
    <t>2.3(f) Other - Includes tank/pipe lagging, draughtproofing, radiator panels. home loans, fuel switching, underfloor, gas connections</t>
  </si>
  <si>
    <t>Performance figures for Aberdeen City and Dundee were revised in the answer to PQ S4W-12949 (UHIS targets and performance) since the publication of the Home Energy Programmes Detailed Report 2009/2012 published in June 2012.</t>
  </si>
  <si>
    <t>HOUSEHOLDS*</t>
  </si>
  <si>
    <t>*Uses FY11/12 data in the absence of more recent data.</t>
  </si>
  <si>
    <t>FUEL POVERTY**</t>
  </si>
  <si>
    <t xml:space="preserve"> </t>
  </si>
  <si>
    <t>UHIS: SUMMARY - FY 2012/13</t>
  </si>
  <si>
    <t>2.2.  Homeowners assisted</t>
  </si>
  <si>
    <t>2.2.  Landlords assisted (Private Sector Landlord)</t>
  </si>
  <si>
    <t>2.2.  Total households assisted (boilers replaced)</t>
  </si>
  <si>
    <t>This includes £165,200 accrued from FY10-11 and administrative expenditure.</t>
  </si>
  <si>
    <t>**Uses FY10/11 data in the absence of more recent data.</t>
  </si>
  <si>
    <t>1.3(b) Leveraged expenditure is CERT apart from £2 million of CESP included in the West Dumbartonshire figure.</t>
  </si>
  <si>
    <t xml:space="preserve">Local Authorities will still be completing work from the 2012/13  budget on an on going basis. Final figures for loft and cavity insulation should be confirmed by the end of September 2013 and final figures for any hard to treat measures will be confirmed by the end March 2014. </t>
  </si>
  <si>
    <t>CO2 and income savings for councils which have installed a lot of 'other' measures (eg. Perth and Kinross and Falkirk) will be an underestimate.</t>
  </si>
  <si>
    <t>Calculated at £240 / tonne CO2.</t>
  </si>
  <si>
    <t>Total budget including in-year budget transfers.  Includes £500k for the UHIS loans fund.  The total is less than the sum of local authority allocations because of overprogramming.</t>
  </si>
  <si>
    <t>As advised by local authorities (from CERT and CESP).</t>
  </si>
  <si>
    <t>CO2 and income savings for councils which have installed a lot of 'other' measures will be an underestimate.</t>
  </si>
  <si>
    <t>Does not include FY12/13 data as this is not complete for all programmes.</t>
  </si>
  <si>
    <t>This was not reported separately by authorities.  This is an estimate based on the maximum of 2.3(a) and (b) combined or any other single line item (by authority).  Only 2.3(a) and (b) are mutually exclusive - other measures are likely to be in conjunction with these.</t>
  </si>
  <si>
    <t>See T7.1 for estimated lifetime of measures and carbon savings per measure</t>
  </si>
  <si>
    <t>4.2.(b) Household income gearing - all expenditure (£ saved / £ spent)</t>
  </si>
  <si>
    <t>Row 4.2: "all expenditure" for boiler scrappage includes household contribution, all other schemes are leveraged expenditure</t>
  </si>
  <si>
    <t>2.2.  Number of households engaged / assisted</t>
  </si>
  <si>
    <t>The Scottish Government</t>
  </si>
  <si>
    <t>The Energy Assistance Package provided a range of measures to support those likely to have difficulty paying their fuel bills or keeping their home sufficiently warm.  EAP was designed so that almost everyone could get some form of help. The package had four stages:
• Stage 1 offered free expert energy advice to anyone who phoned the Home Energy Scotland Hotline.  This advice was provided by Energy Saving Scotland advice centres (ESSACs). 
• Stage 2 provided benefits and tax credit checks and information on low cost energy tariffs to those at risk of fuel poverty. 
• Stage 3 provided a package of standard insulation measures (cavity wall and loft insulation) to older households and those on one of a range of benefits. 
• Stage 4 offered a package of enhanced energy efficiency measures (insulation and/or new or repaired central heating) to those who were most vulnerable to fuel poverty.
The Home Energy Scotland Hotline continues to operate in 2013-14 and the services provided under stages 1 and 2 continue to be available.  With the replacement of CERT with ECO, Stage 3 has effectively been replaced by the Affordable Warmth Scheme.  Stage 4 of the Energy Assistance Package was superceded by the Energy Assistance Scheme in April 2013.</t>
  </si>
  <si>
    <t>July 2013</t>
  </si>
  <si>
    <t xml:space="preserve">The Boiler Scrappage Scheme operated from May 2010 to March 2013 and was managed by the Energy Saving Trust (EST).  It offered owner occupiers a £400 subsidy to help meet the cost of replacing inefficient boilers with new more efficient alternatives. The boiler being replaced had to be in working order and have a SAP (2009) efficiency rating of less than 70% in order to qualify for the scheme.
Following the success of the Boiler Scrappage Scheme, the Private Sector Landlord Boiler Scrappage Scheme was launched in November 2010 and operated in 2010-11 and 2011-12.  </t>
  </si>
  <si>
    <t>HOME ENERGY PROGRAMMES DETAILED REPORT 2009/2013</t>
  </si>
  <si>
    <t>EXCEL DATA TABLES</t>
  </si>
  <si>
    <t>A PDF summary report has been published separately.</t>
  </si>
  <si>
    <t>Introduction</t>
  </si>
  <si>
    <t>Boiler Scrappage Scheme (BSS)</t>
  </si>
  <si>
    <t>Universal Home Insulation Scheme (UHIS)</t>
  </si>
  <si>
    <t>Home Insulation Scheme (HIS)</t>
  </si>
  <si>
    <t>Energy Assistance Package (EAP)</t>
  </si>
  <si>
    <t>Summary of the programmes</t>
  </si>
  <si>
    <t>The local authority figures for stage 3 measures is for 'PACKAGE TO DATE', not just FY12/13.</t>
  </si>
  <si>
    <t xml:space="preserve">Data from previous years has been reproduced, corrected and updated c.f. the 2009/2012 reports. </t>
  </si>
  <si>
    <t xml:space="preserve">This data is based on final reports from councils. </t>
  </si>
  <si>
    <t xml:space="preserve"> TABLE 4.6 UHIS FY 2012/13 BY LOCAL AUTHORITY</t>
  </si>
  <si>
    <t>Average SAP improvement for EAP stage 4 measures.  From Scottish Gas MI based on 8120 installations, of which 7162 were CHS installations.</t>
  </si>
  <si>
    <t>TABLE 7.1 COMMON DATA</t>
  </si>
  <si>
    <t>TABLE 7.2 COMMON DATA BY LOCAL AUTHORITY</t>
  </si>
  <si>
    <t>The Scottish Government's Home Energy Programmes comprised the following four programmes which operated over the period 2009-10 to 2012-13:</t>
  </si>
  <si>
    <t xml:space="preserve">The Universal Home Insulation Scheme (UHIS) was introduced in 2010-11, replacing the Home Insulation Scheme (HIS). UHIS was a free-to-all scheme which provided energy efficiency measures, such as loft and cavity wall insulation in selected areas.  UHIS closed to new applicants in March 2013 but work will continue to complete installations for a further year.
UHIS was available in areas selected and put forward by local authorities, who were also responsible for the administration of the scheme. </t>
  </si>
  <si>
    <t xml:space="preserve">The Home Insulation Scheme (HIS) was designed to improve the energy efficiency of houses by promoting and installing free or discounted loft and cavity wall insulation and other energy saving measures. It was managed by the Energy Saving Trust (EST) and backed by the Scottish Government, with additional funding from local authorities, housing associations and energy companies.
HIS was an area-based scheme.  Areas covered by the scheme were chosen according to criteria including levels of fuel poverty and emissions, the potential number of treatable houses and the potential for complementary funding. </t>
  </si>
  <si>
    <t>Ranked in order of performance (worst to best) - but this does not take account of other important issues such as customer choice, customer service and complaints, delivery time and administrative costs.</t>
  </si>
  <si>
    <t xml:space="preserve"> TABLE 3.4 BOILER SCRAPPAGE FY 2011/12 BY LOCAL AUTHORITY</t>
  </si>
  <si>
    <t xml:space="preserve"> TABLE 3.6 BOILER SCRAPPAGE FY 2012/13 BY LOCAL AUTHORITY</t>
  </si>
  <si>
    <t>Programme is not completed.  This data is based on reports to end March 2013.</t>
  </si>
  <si>
    <t>See note in table 6.1.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</si>
</sst>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43" formatCode="_-* #,##0.00_-;\-* #,##0.00_-;_-* &quot;-&quot;??_-;_-@_-"/>
    <numFmt numFmtId="164" formatCode="&quot;£&quot;#,##0.00"/>
    <numFmt numFmtId="165" formatCode="&quot;£&quot;#,##0"/>
    <numFmt numFmtId="166" formatCode="0.0"/>
    <numFmt numFmtId="167" formatCode="0.0%"/>
    <numFmt numFmtId="168" formatCode="#,##0.0"/>
    <numFmt numFmtId="169" formatCode="#,##0_ ;[Red]\-#,##0\ "/>
    <numFmt numFmtId="170" formatCode="#,##0.0_ ;[Red]\-#,##0.0\ "/>
  </numFmts>
  <fonts count="43" x14ac:knownFonts="1">
    <font>
      <sz val="10"/>
      <name val="Arial"/>
    </font>
    <font>
      <sz val="10"/>
      <name val="Arial"/>
      <family val="2"/>
    </font>
    <font>
      <b/>
      <sz val="10"/>
      <name val="Arial"/>
      <family val="2"/>
    </font>
    <font>
      <sz val="10"/>
      <name val="Arial"/>
      <family val="2"/>
    </font>
    <font>
      <sz val="8"/>
      <name val="Arial"/>
      <family val="2"/>
    </font>
    <font>
      <sz val="8"/>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0"/>
      <name val="Arial"/>
      <family val="2"/>
    </font>
    <font>
      <vertAlign val="subscript"/>
      <sz val="10"/>
      <color indexed="8"/>
      <name val="Arial"/>
      <family val="2"/>
    </font>
    <font>
      <vertAlign val="superscript"/>
      <sz val="10"/>
      <color indexed="8"/>
      <name val="Arial"/>
      <family val="2"/>
    </font>
    <font>
      <b/>
      <sz val="12"/>
      <name val="Arial"/>
      <family val="2"/>
    </font>
    <font>
      <sz val="12"/>
      <name val="Arial"/>
      <family val="2"/>
    </font>
    <font>
      <sz val="9"/>
      <name val="Arial"/>
      <family val="2"/>
    </font>
    <font>
      <b/>
      <sz val="9"/>
      <name val="Arial"/>
      <family val="2"/>
    </font>
    <font>
      <b/>
      <i/>
      <sz val="10"/>
      <name val="Arial"/>
      <family val="2"/>
    </font>
    <font>
      <u/>
      <sz val="10"/>
      <name val="Arial"/>
      <family val="2"/>
    </font>
    <font>
      <sz val="10"/>
      <name val="Helv"/>
      <family val="2"/>
    </font>
    <font>
      <b/>
      <sz val="10"/>
      <name val="Arial"/>
      <family val="2"/>
    </font>
    <font>
      <sz val="10"/>
      <name val="Arial"/>
      <family val="2"/>
    </font>
    <font>
      <b/>
      <sz val="10"/>
      <color indexed="10"/>
      <name val="Arial"/>
      <family val="2"/>
    </font>
    <font>
      <i/>
      <sz val="12"/>
      <name val="Arial"/>
      <family val="2"/>
    </font>
    <font>
      <sz val="9"/>
      <color indexed="8"/>
      <name val="Arial"/>
      <family val="2"/>
    </font>
    <font>
      <sz val="10"/>
      <color indexed="8"/>
      <name val="Arial"/>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indexed="46"/>
        <bgColor indexed="64"/>
      </patternFill>
    </fill>
    <fill>
      <patternFill patternType="solid">
        <fgColor indexed="45"/>
        <bgColor indexed="8"/>
      </patternFill>
    </fill>
    <fill>
      <patternFill patternType="solid">
        <fgColor indexed="42"/>
        <bgColor indexed="8"/>
      </patternFill>
    </fill>
    <fill>
      <patternFill patternType="solid">
        <fgColor indexed="46"/>
        <bgColor indexed="8"/>
      </patternFill>
    </fill>
    <fill>
      <patternFill patternType="solid">
        <fgColor indexed="43"/>
        <bgColor indexed="8"/>
      </patternFill>
    </fill>
    <fill>
      <patternFill patternType="solid">
        <fgColor rgb="FFFFFF99"/>
        <bgColor indexed="64"/>
      </patternFill>
    </fill>
    <fill>
      <patternFill patternType="solid">
        <fgColor theme="0"/>
        <bgColor indexed="64"/>
      </patternFill>
    </fill>
    <fill>
      <patternFill patternType="solid">
        <fgColor theme="0" tint="-0.249977111117893"/>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53">
    <xf numFmtId="0" fontId="0" fillId="0" borderId="0"/>
    <xf numFmtId="0" fontId="3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xf numFmtId="0" fontId="36" fillId="0" borderId="0"/>
    <xf numFmtId="0" fontId="12" fillId="0" borderId="0"/>
    <xf numFmtId="0" fontId="12" fillId="0" borderId="0"/>
    <xf numFmtId="0" fontId="12"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0" fontId="12" fillId="0" borderId="0"/>
    <xf numFmtId="9" fontId="1" fillId="0" borderId="0" applyFont="0" applyFill="0" applyBorder="0" applyAlignment="0" applyProtection="0"/>
  </cellStyleXfs>
  <cellXfs count="924">
    <xf numFmtId="0" fontId="0" fillId="0" borderId="0" xfId="0"/>
    <xf numFmtId="0" fontId="2" fillId="24" borderId="10" xfId="0" applyFont="1" applyFill="1" applyBorder="1" applyAlignment="1">
      <alignment vertical="top" wrapText="1"/>
    </xf>
    <xf numFmtId="0" fontId="2" fillId="24" borderId="11" xfId="0" applyFont="1" applyFill="1" applyBorder="1" applyAlignment="1">
      <alignment vertical="top" wrapText="1"/>
    </xf>
    <xf numFmtId="0" fontId="2" fillId="24" borderId="12" xfId="0" applyFont="1" applyFill="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2" fillId="25" borderId="13" xfId="0" applyFont="1" applyFill="1" applyBorder="1" applyAlignment="1">
      <alignment vertical="top" wrapText="1"/>
    </xf>
    <xf numFmtId="0" fontId="2" fillId="25" borderId="15" xfId="0" applyFont="1" applyFill="1" applyBorder="1" applyAlignment="1">
      <alignment vertical="top" wrapText="1"/>
    </xf>
    <xf numFmtId="0" fontId="2" fillId="25" borderId="14" xfId="0" applyFont="1" applyFill="1" applyBorder="1" applyAlignment="1">
      <alignment vertical="top" wrapText="1"/>
    </xf>
    <xf numFmtId="0" fontId="2" fillId="26" borderId="13" xfId="0" applyFont="1" applyFill="1" applyBorder="1" applyAlignment="1">
      <alignment vertical="top" wrapText="1"/>
    </xf>
    <xf numFmtId="0" fontId="2" fillId="26" borderId="15" xfId="0" applyFont="1" applyFill="1" applyBorder="1" applyAlignment="1">
      <alignment vertical="top" wrapText="1"/>
    </xf>
    <xf numFmtId="0" fontId="2" fillId="26" borderId="14" xfId="0" applyFont="1" applyFill="1" applyBorder="1" applyAlignment="1">
      <alignment vertical="top" wrapText="1"/>
    </xf>
    <xf numFmtId="0" fontId="2" fillId="27" borderId="13" xfId="0" applyFont="1" applyFill="1" applyBorder="1" applyAlignment="1">
      <alignment vertical="top" wrapText="1"/>
    </xf>
    <xf numFmtId="0" fontId="2" fillId="27" borderId="15" xfId="0" applyFont="1" applyFill="1" applyBorder="1" applyAlignment="1">
      <alignment vertical="top" wrapText="1"/>
    </xf>
    <xf numFmtId="0" fontId="2" fillId="27" borderId="14" xfId="0" applyFont="1" applyFill="1" applyBorder="1" applyAlignment="1">
      <alignment vertical="top" wrapText="1"/>
    </xf>
    <xf numFmtId="0" fontId="2" fillId="28" borderId="13" xfId="0" applyFont="1" applyFill="1" applyBorder="1" applyAlignment="1">
      <alignment vertical="top" wrapText="1"/>
    </xf>
    <xf numFmtId="0" fontId="2" fillId="28" borderId="15" xfId="0" applyFont="1" applyFill="1" applyBorder="1" applyAlignment="1">
      <alignment vertical="top" wrapText="1"/>
    </xf>
    <xf numFmtId="0" fontId="2" fillId="28" borderId="14" xfId="0" applyFont="1" applyFill="1" applyBorder="1" applyAlignment="1">
      <alignment vertical="top" wrapText="1"/>
    </xf>
    <xf numFmtId="3" fontId="3" fillId="0" borderId="15" xfId="0" applyNumberFormat="1" applyFont="1" applyBorder="1" applyAlignment="1">
      <alignment vertical="top" wrapText="1"/>
    </xf>
    <xf numFmtId="0" fontId="2" fillId="0" borderId="0" xfId="0" applyFont="1"/>
    <xf numFmtId="165" fontId="3" fillId="0" borderId="15" xfId="0" applyNumberFormat="1" applyFont="1" applyBorder="1" applyAlignment="1">
      <alignment vertical="top" wrapText="1"/>
    </xf>
    <xf numFmtId="3" fontId="3" fillId="29" borderId="15" xfId="0" applyNumberFormat="1" applyFont="1" applyFill="1" applyBorder="1" applyAlignment="1">
      <alignment vertical="top" wrapText="1"/>
    </xf>
    <xf numFmtId="0" fontId="3" fillId="29" borderId="14" xfId="0" applyFont="1" applyFill="1" applyBorder="1" applyAlignment="1">
      <alignment vertical="top" wrapText="1"/>
    </xf>
    <xf numFmtId="0" fontId="3" fillId="29" borderId="15" xfId="0" applyFont="1" applyFill="1" applyBorder="1" applyAlignment="1">
      <alignment vertical="top" wrapText="1"/>
    </xf>
    <xf numFmtId="3" fontId="3" fillId="0" borderId="15" xfId="0" applyNumberFormat="1" applyFont="1" applyFill="1" applyBorder="1" applyAlignment="1">
      <alignment vertical="top" wrapText="1"/>
    </xf>
    <xf numFmtId="0" fontId="3" fillId="0" borderId="14" xfId="0" applyFont="1" applyBorder="1" applyAlignment="1">
      <alignment horizontal="left" vertical="top" wrapText="1"/>
    </xf>
    <xf numFmtId="0" fontId="2" fillId="26" borderId="14" xfId="0" applyFont="1" applyFill="1" applyBorder="1" applyAlignment="1">
      <alignment horizontal="left" vertical="top" wrapText="1"/>
    </xf>
    <xf numFmtId="0" fontId="3" fillId="29" borderId="14" xfId="0" applyFont="1" applyFill="1" applyBorder="1" applyAlignment="1">
      <alignment horizontal="left" vertical="top" wrapText="1"/>
    </xf>
    <xf numFmtId="0" fontId="2" fillId="27" borderId="14" xfId="0" applyFont="1" applyFill="1" applyBorder="1" applyAlignment="1">
      <alignment horizontal="left" vertical="top" wrapText="1"/>
    </xf>
    <xf numFmtId="0" fontId="2" fillId="28" borderId="14" xfId="0" applyFont="1" applyFill="1" applyBorder="1" applyAlignment="1">
      <alignment horizontal="left" vertical="top" wrapText="1"/>
    </xf>
    <xf numFmtId="168" fontId="3" fillId="0" borderId="15" xfId="0" applyNumberFormat="1" applyFont="1" applyBorder="1" applyAlignment="1">
      <alignment vertical="top" wrapText="1"/>
    </xf>
    <xf numFmtId="3" fontId="3" fillId="24" borderId="15" xfId="0" applyNumberFormat="1" applyFont="1" applyFill="1" applyBorder="1" applyAlignment="1">
      <alignment vertical="top" wrapText="1"/>
    </xf>
    <xf numFmtId="0" fontId="3" fillId="24" borderId="14" xfId="0" applyFont="1" applyFill="1" applyBorder="1" applyAlignment="1">
      <alignment vertical="top" wrapText="1"/>
    </xf>
    <xf numFmtId="0" fontId="0" fillId="0" borderId="0" xfId="0" applyFill="1"/>
    <xf numFmtId="0" fontId="2" fillId="29" borderId="10" xfId="0" applyFont="1" applyFill="1" applyBorder="1"/>
    <xf numFmtId="0" fontId="2" fillId="29" borderId="11" xfId="0" applyFont="1" applyFill="1" applyBorder="1"/>
    <xf numFmtId="0" fontId="2" fillId="29" borderId="12" xfId="0" applyFont="1" applyFill="1" applyBorder="1"/>
    <xf numFmtId="0" fontId="0" fillId="0" borderId="14" xfId="0" applyBorder="1" applyAlignment="1">
      <alignment horizontal="left" vertical="top" wrapText="1"/>
    </xf>
    <xf numFmtId="0" fontId="0" fillId="0" borderId="16" xfId="0" applyBorder="1" applyAlignment="1">
      <alignment horizontal="left" vertical="top" wrapText="1"/>
    </xf>
    <xf numFmtId="165" fontId="3" fillId="0" borderId="15" xfId="0" applyNumberFormat="1" applyFont="1" applyFill="1" applyBorder="1" applyAlignment="1">
      <alignment vertical="top" wrapText="1"/>
    </xf>
    <xf numFmtId="0" fontId="0" fillId="0" borderId="13" xfId="0" applyBorder="1" applyAlignment="1">
      <alignment vertical="top"/>
    </xf>
    <xf numFmtId="3" fontId="0" fillId="0" borderId="15" xfId="0" applyNumberFormat="1" applyBorder="1" applyAlignment="1">
      <alignment vertical="top"/>
    </xf>
    <xf numFmtId="164" fontId="0" fillId="0" borderId="15" xfId="0" applyNumberFormat="1" applyBorder="1" applyAlignment="1">
      <alignment vertical="top"/>
    </xf>
    <xf numFmtId="0" fontId="0" fillId="0" borderId="15" xfId="0" applyBorder="1" applyAlignment="1">
      <alignment vertical="top"/>
    </xf>
    <xf numFmtId="0" fontId="0" fillId="0" borderId="17" xfId="0" applyBorder="1" applyAlignment="1">
      <alignment vertical="top"/>
    </xf>
    <xf numFmtId="0" fontId="0" fillId="0" borderId="18" xfId="0" applyBorder="1" applyAlignment="1">
      <alignment vertical="top"/>
    </xf>
    <xf numFmtId="167" fontId="3" fillId="0" borderId="15" xfId="0" applyNumberFormat="1" applyFont="1" applyFill="1" applyBorder="1" applyAlignment="1">
      <alignment vertical="top" wrapText="1"/>
    </xf>
    <xf numFmtId="0" fontId="2" fillId="0" borderId="0" xfId="0" applyFont="1" applyFill="1"/>
    <xf numFmtId="0" fontId="2" fillId="0" borderId="0" xfId="0" applyFont="1" applyFill="1" applyBorder="1"/>
    <xf numFmtId="0" fontId="2" fillId="0" borderId="10" xfId="0" applyFont="1" applyBorder="1"/>
    <xf numFmtId="0" fontId="0" fillId="0" borderId="11" xfId="0" applyBorder="1"/>
    <xf numFmtId="0" fontId="2" fillId="0" borderId="13" xfId="0" applyFont="1" applyBorder="1"/>
    <xf numFmtId="0" fontId="0" fillId="0" borderId="15" xfId="0" applyBorder="1"/>
    <xf numFmtId="168" fontId="3" fillId="24" borderId="15" xfId="0" applyNumberFormat="1" applyFont="1" applyFill="1" applyBorder="1" applyAlignment="1">
      <alignment vertical="top" wrapText="1"/>
    </xf>
    <xf numFmtId="167" fontId="3" fillId="24" borderId="15" xfId="0" applyNumberFormat="1" applyFont="1" applyFill="1" applyBorder="1" applyAlignment="1">
      <alignment vertical="top" wrapText="1"/>
    </xf>
    <xf numFmtId="0" fontId="3" fillId="0" borderId="0" xfId="0" applyFont="1" applyAlignment="1">
      <alignment vertical="top"/>
    </xf>
    <xf numFmtId="0" fontId="3" fillId="0" borderId="19" xfId="0" applyFont="1" applyBorder="1" applyAlignment="1">
      <alignment vertical="top" wrapText="1"/>
    </xf>
    <xf numFmtId="0" fontId="3" fillId="0" borderId="20" xfId="0" applyFont="1" applyBorder="1" applyAlignment="1">
      <alignment vertical="top"/>
    </xf>
    <xf numFmtId="0" fontId="3" fillId="0" borderId="14" xfId="0" applyFont="1" applyFill="1" applyBorder="1" applyAlignment="1">
      <alignment vertical="top" wrapText="1"/>
    </xf>
    <xf numFmtId="3" fontId="12" fillId="0" borderId="15" xfId="42" applyNumberFormat="1" applyFont="1" applyFill="1" applyBorder="1" applyAlignment="1">
      <alignment horizontal="right" vertical="top"/>
    </xf>
    <xf numFmtId="0" fontId="30" fillId="0" borderId="21" xfId="0" applyFont="1" applyBorder="1" applyAlignment="1">
      <alignment horizontal="justify" vertical="top" wrapText="1"/>
    </xf>
    <xf numFmtId="0" fontId="31" fillId="0" borderId="22" xfId="0" applyFont="1" applyBorder="1" applyAlignment="1">
      <alignment horizontal="justify" vertical="top" wrapText="1"/>
    </xf>
    <xf numFmtId="0" fontId="30" fillId="0" borderId="23" xfId="0" applyFont="1" applyBorder="1" applyAlignment="1">
      <alignment horizontal="justify" vertical="top" wrapText="1"/>
    </xf>
    <xf numFmtId="0" fontId="31" fillId="0" borderId="24" xfId="0" applyFont="1" applyBorder="1" applyAlignment="1">
      <alignment horizontal="justify" vertical="top" wrapText="1"/>
    </xf>
    <xf numFmtId="0" fontId="30" fillId="0" borderId="25" xfId="0" applyFont="1" applyBorder="1" applyAlignment="1">
      <alignment horizontal="justify" vertical="top" wrapText="1"/>
    </xf>
    <xf numFmtId="0" fontId="2" fillId="0" borderId="24" xfId="0" applyFont="1" applyBorder="1" applyAlignment="1">
      <alignment horizontal="justify" vertical="top" wrapText="1"/>
    </xf>
    <xf numFmtId="0" fontId="32" fillId="0" borderId="26" xfId="0" applyFont="1" applyBorder="1" applyAlignment="1">
      <alignment vertical="top" wrapText="1"/>
    </xf>
    <xf numFmtId="0" fontId="33" fillId="0" borderId="24" xfId="0" applyFont="1" applyBorder="1" applyAlignment="1">
      <alignment vertical="top" wrapText="1"/>
    </xf>
    <xf numFmtId="0" fontId="31" fillId="0" borderId="23" xfId="0" applyFont="1" applyBorder="1" applyAlignment="1">
      <alignment horizontal="justify" vertical="top" wrapText="1"/>
    </xf>
    <xf numFmtId="0" fontId="33" fillId="0" borderId="23" xfId="0" applyFont="1" applyBorder="1" applyAlignment="1">
      <alignment vertical="top" wrapText="1"/>
    </xf>
    <xf numFmtId="0" fontId="33" fillId="24" borderId="25" xfId="0" applyFont="1" applyFill="1" applyBorder="1" applyAlignment="1">
      <alignment vertical="top" wrapText="1"/>
    </xf>
    <xf numFmtId="0" fontId="33" fillId="24" borderId="24" xfId="0" applyFont="1" applyFill="1" applyBorder="1" applyAlignment="1">
      <alignment vertical="top" wrapText="1"/>
    </xf>
    <xf numFmtId="0" fontId="33" fillId="25" borderId="23" xfId="0" applyFont="1" applyFill="1" applyBorder="1" applyAlignment="1">
      <alignment vertical="top" wrapText="1"/>
    </xf>
    <xf numFmtId="0" fontId="33" fillId="25" borderId="24" xfId="0" applyFont="1" applyFill="1" applyBorder="1" applyAlignment="1">
      <alignment vertical="top" wrapText="1"/>
    </xf>
    <xf numFmtId="0" fontId="32" fillId="0" borderId="23" xfId="0" applyFont="1" applyBorder="1" applyAlignment="1">
      <alignment vertical="top" wrapText="1"/>
    </xf>
    <xf numFmtId="6" fontId="32" fillId="0" borderId="24" xfId="0" applyNumberFormat="1" applyFont="1" applyBorder="1" applyAlignment="1">
      <alignment horizontal="right" vertical="top" wrapText="1"/>
    </xf>
    <xf numFmtId="0" fontId="33" fillId="26" borderId="23" xfId="0" applyFont="1" applyFill="1" applyBorder="1" applyAlignment="1">
      <alignment vertical="top" wrapText="1"/>
    </xf>
    <xf numFmtId="0" fontId="33" fillId="26" borderId="24" xfId="0" applyFont="1" applyFill="1" applyBorder="1" applyAlignment="1">
      <alignment vertical="top" wrapText="1"/>
    </xf>
    <xf numFmtId="0" fontId="32" fillId="29" borderId="24" xfId="0" applyFont="1" applyFill="1" applyBorder="1" applyAlignment="1">
      <alignment vertical="top" wrapText="1"/>
    </xf>
    <xf numFmtId="0" fontId="33" fillId="27" borderId="23" xfId="0" applyFont="1" applyFill="1" applyBorder="1" applyAlignment="1">
      <alignment vertical="top" wrapText="1"/>
    </xf>
    <xf numFmtId="0" fontId="33" fillId="27" borderId="24" xfId="0" applyFont="1" applyFill="1" applyBorder="1" applyAlignment="1">
      <alignment vertical="top" wrapText="1"/>
    </xf>
    <xf numFmtId="0" fontId="33" fillId="30" borderId="23" xfId="0" applyFont="1" applyFill="1" applyBorder="1" applyAlignment="1">
      <alignment vertical="top" wrapText="1"/>
    </xf>
    <xf numFmtId="0" fontId="33" fillId="30" borderId="24" xfId="0" applyFont="1" applyFill="1" applyBorder="1" applyAlignment="1">
      <alignment vertical="top" wrapText="1"/>
    </xf>
    <xf numFmtId="0" fontId="33" fillId="31" borderId="27" xfId="0" applyFont="1" applyFill="1" applyBorder="1" applyAlignment="1">
      <alignment horizontal="center" textRotation="90" wrapText="1"/>
    </xf>
    <xf numFmtId="0" fontId="32" fillId="0" borderId="25" xfId="0" applyFont="1" applyBorder="1" applyAlignment="1">
      <alignment horizontal="center" textRotation="90" wrapText="1"/>
    </xf>
    <xf numFmtId="0" fontId="33" fillId="31" borderId="25" xfId="0" applyFont="1" applyFill="1" applyBorder="1" applyAlignment="1">
      <alignment horizontal="center" textRotation="90" wrapText="1"/>
    </xf>
    <xf numFmtId="0" fontId="2" fillId="32" borderId="27" xfId="0" applyFont="1" applyFill="1" applyBorder="1"/>
    <xf numFmtId="0" fontId="2" fillId="0" borderId="28" xfId="0" applyFont="1" applyBorder="1"/>
    <xf numFmtId="0" fontId="2" fillId="31" borderId="11" xfId="0" applyFont="1" applyFill="1" applyBorder="1"/>
    <xf numFmtId="0" fontId="0" fillId="0" borderId="28" xfId="0" applyBorder="1"/>
    <xf numFmtId="0" fontId="2" fillId="32" borderId="29" xfId="0" applyFont="1" applyFill="1" applyBorder="1"/>
    <xf numFmtId="0" fontId="2" fillId="0" borderId="30" xfId="0" applyFont="1" applyBorder="1"/>
    <xf numFmtId="0" fontId="2" fillId="31" borderId="15" xfId="0" applyFont="1" applyFill="1" applyBorder="1"/>
    <xf numFmtId="0" fontId="0" fillId="0" borderId="30" xfId="0" applyBorder="1"/>
    <xf numFmtId="0" fontId="2" fillId="32" borderId="31" xfId="0" applyFont="1" applyFill="1" applyBorder="1"/>
    <xf numFmtId="0" fontId="2" fillId="31" borderId="13" xfId="0" applyFont="1" applyFill="1" applyBorder="1"/>
    <xf numFmtId="0" fontId="2" fillId="0" borderId="17" xfId="0" applyFont="1" applyBorder="1"/>
    <xf numFmtId="0" fontId="2" fillId="0" borderId="32" xfId="0" applyFont="1" applyBorder="1"/>
    <xf numFmtId="0" fontId="2" fillId="31" borderId="17" xfId="0" applyFont="1" applyFill="1" applyBorder="1"/>
    <xf numFmtId="0" fontId="0" fillId="0" borderId="18" xfId="0" applyBorder="1"/>
    <xf numFmtId="0" fontId="2" fillId="31" borderId="18" xfId="0" applyFont="1" applyFill="1" applyBorder="1"/>
    <xf numFmtId="0" fontId="2" fillId="32" borderId="33" xfId="0" applyFont="1" applyFill="1" applyBorder="1"/>
    <xf numFmtId="0" fontId="18" fillId="0" borderId="0" xfId="35"/>
    <xf numFmtId="0" fontId="26" fillId="0" borderId="0" xfId="0" applyFont="1"/>
    <xf numFmtId="0" fontId="3" fillId="0" borderId="0" xfId="0" applyFont="1" applyFill="1" applyBorder="1"/>
    <xf numFmtId="0" fontId="2" fillId="26" borderId="34" xfId="0" applyFont="1" applyFill="1" applyBorder="1" applyAlignment="1">
      <alignment vertical="top" wrapText="1"/>
    </xf>
    <xf numFmtId="0" fontId="0" fillId="26" borderId="10" xfId="0" applyFill="1" applyBorder="1"/>
    <xf numFmtId="0" fontId="0" fillId="26" borderId="11" xfId="0" applyFill="1" applyBorder="1"/>
    <xf numFmtId="0" fontId="0" fillId="26" borderId="28" xfId="0" applyFill="1" applyBorder="1"/>
    <xf numFmtId="0" fontId="0" fillId="26" borderId="35" xfId="0" applyFill="1" applyBorder="1"/>
    <xf numFmtId="0" fontId="2" fillId="31" borderId="36" xfId="0" applyFont="1" applyFill="1" applyBorder="1"/>
    <xf numFmtId="0" fontId="0" fillId="0" borderId="37" xfId="0" applyBorder="1"/>
    <xf numFmtId="0" fontId="2" fillId="31" borderId="37" xfId="0" applyFont="1" applyFill="1" applyBorder="1"/>
    <xf numFmtId="0" fontId="0" fillId="0" borderId="38" xfId="0" applyBorder="1"/>
    <xf numFmtId="0" fontId="26" fillId="32" borderId="31" xfId="0" applyFont="1" applyFill="1" applyBorder="1"/>
    <xf numFmtId="0" fontId="27" fillId="0" borderId="0" xfId="0" applyFont="1" applyAlignment="1">
      <alignment horizontal="center"/>
    </xf>
    <xf numFmtId="0" fontId="0" fillId="27" borderId="13" xfId="0" applyFill="1" applyBorder="1"/>
    <xf numFmtId="0" fontId="0" fillId="27" borderId="15" xfId="0" applyFill="1" applyBorder="1"/>
    <xf numFmtId="0" fontId="0" fillId="27" borderId="30" xfId="0" applyFill="1" applyBorder="1"/>
    <xf numFmtId="0" fontId="26" fillId="27" borderId="31" xfId="0" applyFont="1" applyFill="1" applyBorder="1"/>
    <xf numFmtId="0" fontId="0" fillId="31" borderId="13" xfId="0" applyFill="1" applyBorder="1"/>
    <xf numFmtId="0" fontId="0" fillId="31" borderId="15" xfId="0" applyFill="1" applyBorder="1"/>
    <xf numFmtId="3" fontId="2" fillId="31" borderId="13" xfId="0" applyNumberFormat="1" applyFont="1" applyFill="1" applyBorder="1"/>
    <xf numFmtId="3" fontId="0" fillId="0" borderId="15" xfId="0" applyNumberFormat="1" applyBorder="1"/>
    <xf numFmtId="3" fontId="2" fillId="31" borderId="15" xfId="0" applyNumberFormat="1" applyFont="1" applyFill="1" applyBorder="1"/>
    <xf numFmtId="3" fontId="0" fillId="0" borderId="30" xfId="0" applyNumberFormat="1" applyBorder="1"/>
    <xf numFmtId="1" fontId="26" fillId="32" borderId="31" xfId="0" applyNumberFormat="1" applyFont="1" applyFill="1" applyBorder="1"/>
    <xf numFmtId="3" fontId="27" fillId="0" borderId="0" xfId="0" applyNumberFormat="1" applyFont="1"/>
    <xf numFmtId="165" fontId="0" fillId="0" borderId="0" xfId="0" applyNumberFormat="1"/>
    <xf numFmtId="165" fontId="2" fillId="31" borderId="13" xfId="0" applyNumberFormat="1" applyFont="1" applyFill="1" applyBorder="1"/>
    <xf numFmtId="165" fontId="0" fillId="0" borderId="15" xfId="0" applyNumberFormat="1" applyBorder="1"/>
    <xf numFmtId="165" fontId="2" fillId="31" borderId="15" xfId="0" applyNumberFormat="1" applyFont="1" applyFill="1" applyBorder="1"/>
    <xf numFmtId="165" fontId="0" fillId="0" borderId="30" xfId="0" applyNumberFormat="1" applyBorder="1"/>
    <xf numFmtId="165" fontId="26" fillId="32" borderId="31" xfId="0" applyNumberFormat="1" applyFont="1" applyFill="1" applyBorder="1"/>
    <xf numFmtId="165" fontId="27" fillId="0" borderId="0" xfId="0" applyNumberFormat="1" applyFont="1"/>
    <xf numFmtId="10" fontId="2" fillId="32" borderId="31" xfId="0" applyNumberFormat="1" applyFont="1" applyFill="1" applyBorder="1" applyAlignment="1">
      <alignment vertical="top" wrapText="1"/>
    </xf>
    <xf numFmtId="0" fontId="3" fillId="0" borderId="33" xfId="0" applyFont="1" applyBorder="1" applyAlignment="1">
      <alignment vertical="top" wrapText="1"/>
    </xf>
    <xf numFmtId="10" fontId="2" fillId="32" borderId="33" xfId="0" applyNumberFormat="1" applyFont="1" applyFill="1" applyBorder="1" applyAlignment="1">
      <alignment vertical="top" wrapText="1"/>
    </xf>
    <xf numFmtId="0" fontId="27" fillId="0" borderId="0" xfId="0" applyFont="1" applyAlignment="1">
      <alignment horizontal="left"/>
    </xf>
    <xf numFmtId="1" fontId="2" fillId="31" borderId="36" xfId="0" applyNumberFormat="1" applyFont="1" applyFill="1" applyBorder="1"/>
    <xf numFmtId="1" fontId="0" fillId="0" borderId="37" xfId="0" applyNumberFormat="1" applyBorder="1"/>
    <xf numFmtId="1" fontId="2" fillId="31" borderId="37" xfId="0" applyNumberFormat="1" applyFont="1" applyFill="1" applyBorder="1"/>
    <xf numFmtId="1" fontId="0" fillId="0" borderId="38" xfId="0" applyNumberFormat="1" applyBorder="1"/>
    <xf numFmtId="0" fontId="2" fillId="31" borderId="10" xfId="0" applyFont="1" applyFill="1" applyBorder="1"/>
    <xf numFmtId="0" fontId="2" fillId="0" borderId="13" xfId="0" applyFont="1" applyBorder="1" applyAlignment="1">
      <alignment vertical="top"/>
    </xf>
    <xf numFmtId="0" fontId="0" fillId="29" borderId="15" xfId="0" applyFill="1" applyBorder="1" applyAlignment="1">
      <alignment vertical="top"/>
    </xf>
    <xf numFmtId="0" fontId="0" fillId="0" borderId="39" xfId="0" applyFill="1" applyBorder="1" applyAlignment="1">
      <alignment vertical="top"/>
    </xf>
    <xf numFmtId="0" fontId="0" fillId="31" borderId="10" xfId="0" applyFill="1" applyBorder="1"/>
    <xf numFmtId="0" fontId="0" fillId="31" borderId="11" xfId="0" applyFill="1" applyBorder="1"/>
    <xf numFmtId="0" fontId="0" fillId="25" borderId="15" xfId="0" applyFill="1" applyBorder="1"/>
    <xf numFmtId="0" fontId="0" fillId="25" borderId="30" xfId="0" applyFill="1" applyBorder="1"/>
    <xf numFmtId="165" fontId="2" fillId="31" borderId="13" xfId="0" applyNumberFormat="1" applyFont="1" applyFill="1" applyBorder="1" applyAlignment="1">
      <alignment horizontal="right" vertical="top"/>
    </xf>
    <xf numFmtId="165" fontId="0" fillId="0" borderId="15" xfId="0" applyNumberFormat="1" applyBorder="1" applyAlignment="1">
      <alignment vertical="top"/>
    </xf>
    <xf numFmtId="165" fontId="0" fillId="0" borderId="30" xfId="0" applyNumberFormat="1" applyBorder="1" applyAlignment="1">
      <alignment vertical="top"/>
    </xf>
    <xf numFmtId="165" fontId="2" fillId="31" borderId="15" xfId="0" applyNumberFormat="1" applyFont="1" applyFill="1" applyBorder="1" applyAlignment="1">
      <alignment horizontal="right" vertical="top"/>
    </xf>
    <xf numFmtId="165" fontId="2" fillId="32" borderId="31" xfId="0" applyNumberFormat="1" applyFont="1" applyFill="1" applyBorder="1" applyAlignment="1">
      <alignment vertical="top"/>
    </xf>
    <xf numFmtId="165" fontId="0" fillId="31" borderId="13" xfId="0" applyNumberFormat="1" applyFill="1" applyBorder="1" applyAlignment="1">
      <alignment vertical="top"/>
    </xf>
    <xf numFmtId="165" fontId="0" fillId="31" borderId="15" xfId="0" applyNumberFormat="1" applyFill="1" applyBorder="1" applyAlignment="1">
      <alignment vertical="top"/>
    </xf>
    <xf numFmtId="0" fontId="0" fillId="26" borderId="15" xfId="0" applyFill="1" applyBorder="1"/>
    <xf numFmtId="0" fontId="0" fillId="26" borderId="30" xfId="0" applyFill="1" applyBorder="1"/>
    <xf numFmtId="0" fontId="2" fillId="31" borderId="13" xfId="0" applyFont="1" applyFill="1" applyBorder="1" applyAlignment="1">
      <alignment horizontal="right" vertical="top"/>
    </xf>
    <xf numFmtId="0" fontId="2" fillId="31" borderId="15" xfId="0" applyFont="1" applyFill="1" applyBorder="1" applyAlignment="1">
      <alignment horizontal="right" vertical="top"/>
    </xf>
    <xf numFmtId="0" fontId="0" fillId="0" borderId="30" xfId="0" applyBorder="1" applyAlignment="1">
      <alignment vertical="top"/>
    </xf>
    <xf numFmtId="0" fontId="2" fillId="32" borderId="31" xfId="0" applyFont="1" applyFill="1" applyBorder="1" applyAlignment="1">
      <alignment vertical="top"/>
    </xf>
    <xf numFmtId="0" fontId="0" fillId="31" borderId="13" xfId="0" applyFill="1" applyBorder="1" applyAlignment="1">
      <alignment vertical="top"/>
    </xf>
    <xf numFmtId="0" fontId="0" fillId="31" borderId="15" xfId="0" applyFill="1" applyBorder="1" applyAlignment="1">
      <alignment vertical="top"/>
    </xf>
    <xf numFmtId="0" fontId="0" fillId="28" borderId="15" xfId="0" applyFill="1" applyBorder="1" applyAlignment="1">
      <alignment vertical="top"/>
    </xf>
    <xf numFmtId="0" fontId="0" fillId="28" borderId="30" xfId="0" applyFill="1" applyBorder="1" applyAlignment="1">
      <alignment vertical="top"/>
    </xf>
    <xf numFmtId="1" fontId="0" fillId="0" borderId="18" xfId="0" applyNumberFormat="1" applyBorder="1" applyAlignment="1">
      <alignment vertical="top"/>
    </xf>
    <xf numFmtId="0" fontId="2" fillId="31" borderId="36" xfId="0" applyFont="1" applyFill="1" applyBorder="1"/>
    <xf numFmtId="0" fontId="3" fillId="0" borderId="37" xfId="0" applyFont="1" applyBorder="1"/>
    <xf numFmtId="0" fontId="2" fillId="31" borderId="37" xfId="0" applyFont="1" applyFill="1" applyBorder="1"/>
    <xf numFmtId="0" fontId="3" fillId="0" borderId="38" xfId="0" applyFont="1" applyBorder="1"/>
    <xf numFmtId="0" fontId="2" fillId="32" borderId="31" xfId="0" applyFont="1" applyFill="1" applyBorder="1"/>
    <xf numFmtId="1" fontId="31" fillId="0" borderId="24" xfId="0" applyNumberFormat="1" applyFont="1" applyBorder="1" applyAlignment="1">
      <alignment horizontal="right" vertical="top" wrapText="1"/>
    </xf>
    <xf numFmtId="0" fontId="2" fillId="0" borderId="40" xfId="0" applyFont="1" applyBorder="1" applyAlignment="1">
      <alignment horizontal="right"/>
    </xf>
    <xf numFmtId="0" fontId="33" fillId="0" borderId="26" xfId="0" applyFont="1" applyBorder="1" applyAlignment="1">
      <alignment horizontal="right" vertical="top" wrapText="1"/>
    </xf>
    <xf numFmtId="0" fontId="12" fillId="0" borderId="13" xfId="0" applyFont="1" applyBorder="1" applyAlignment="1">
      <alignment vertical="top" wrapText="1"/>
    </xf>
    <xf numFmtId="0" fontId="2" fillId="0" borderId="0" xfId="0" applyFont="1" applyFill="1" applyBorder="1" applyAlignment="1">
      <alignment vertical="top" wrapText="1"/>
    </xf>
    <xf numFmtId="3" fontId="12" fillId="0" borderId="15" xfId="0" applyNumberFormat="1" applyFont="1" applyFill="1" applyBorder="1" applyAlignment="1">
      <alignment vertical="top" wrapText="1"/>
    </xf>
    <xf numFmtId="1" fontId="12" fillId="31" borderId="13" xfId="0" applyNumberFormat="1" applyFont="1" applyFill="1" applyBorder="1" applyAlignment="1">
      <alignment vertical="top"/>
    </xf>
    <xf numFmtId="1" fontId="12" fillId="0" borderId="15" xfId="0" applyNumberFormat="1" applyFont="1" applyBorder="1" applyAlignment="1">
      <alignment vertical="top" wrapText="1"/>
    </xf>
    <xf numFmtId="1" fontId="12" fillId="0" borderId="15" xfId="0" applyNumberFormat="1" applyFont="1" applyBorder="1" applyAlignment="1">
      <alignment vertical="top"/>
    </xf>
    <xf numFmtId="1" fontId="12" fillId="31" borderId="15" xfId="0" applyNumberFormat="1" applyFont="1" applyFill="1" applyBorder="1" applyAlignment="1">
      <alignment vertical="top"/>
    </xf>
    <xf numFmtId="1" fontId="12" fillId="0" borderId="30" xfId="0" applyNumberFormat="1" applyFont="1" applyBorder="1" applyAlignment="1">
      <alignment vertical="top"/>
    </xf>
    <xf numFmtId="1" fontId="26" fillId="32" borderId="31" xfId="0" applyNumberFormat="1" applyFont="1" applyFill="1" applyBorder="1" applyAlignment="1">
      <alignment vertical="top"/>
    </xf>
    <xf numFmtId="1" fontId="12" fillId="31" borderId="13" xfId="0" applyNumberFormat="1" applyFont="1" applyFill="1" applyBorder="1"/>
    <xf numFmtId="1" fontId="12" fillId="0" borderId="15" xfId="0" applyNumberFormat="1" applyFont="1" applyBorder="1"/>
    <xf numFmtId="1" fontId="12" fillId="31" borderId="15" xfId="0" applyNumberFormat="1" applyFont="1" applyFill="1" applyBorder="1"/>
    <xf numFmtId="1" fontId="12" fillId="0" borderId="30" xfId="0" applyNumberFormat="1" applyFont="1" applyBorder="1"/>
    <xf numFmtId="0" fontId="12" fillId="29" borderId="15" xfId="0" applyFont="1" applyFill="1" applyBorder="1" applyAlignment="1">
      <alignment vertical="top" wrapText="1"/>
    </xf>
    <xf numFmtId="165" fontId="12" fillId="0" borderId="15" xfId="0" applyNumberFormat="1" applyFont="1" applyBorder="1" applyAlignment="1">
      <alignment vertical="top" wrapText="1"/>
    </xf>
    <xf numFmtId="165" fontId="26" fillId="31" borderId="13" xfId="0" applyNumberFormat="1" applyFont="1" applyFill="1" applyBorder="1" applyAlignment="1">
      <alignment horizontal="right" vertical="top"/>
    </xf>
    <xf numFmtId="165" fontId="12" fillId="0" borderId="15" xfId="0" applyNumberFormat="1" applyFont="1" applyBorder="1" applyAlignment="1">
      <alignment vertical="top"/>
    </xf>
    <xf numFmtId="165" fontId="26" fillId="31" borderId="15" xfId="0" applyNumberFormat="1" applyFont="1" applyFill="1" applyBorder="1" applyAlignment="1">
      <alignment horizontal="right" vertical="top"/>
    </xf>
    <xf numFmtId="165" fontId="12" fillId="0" borderId="15" xfId="0" applyNumberFormat="1" applyFont="1" applyFill="1" applyBorder="1" applyAlignment="1">
      <alignment vertical="top"/>
    </xf>
    <xf numFmtId="165" fontId="12" fillId="0" borderId="30" xfId="0" applyNumberFormat="1" applyFont="1" applyBorder="1" applyAlignment="1">
      <alignment vertical="top"/>
    </xf>
    <xf numFmtId="165" fontId="26" fillId="32" borderId="31" xfId="0" applyNumberFormat="1" applyFont="1" applyFill="1" applyBorder="1" applyAlignment="1">
      <alignment vertical="top"/>
    </xf>
    <xf numFmtId="0" fontId="12" fillId="0" borderId="14" xfId="0" applyFont="1" applyBorder="1" applyAlignment="1">
      <alignment vertical="top" wrapText="1"/>
    </xf>
    <xf numFmtId="0" fontId="12" fillId="29" borderId="14" xfId="0" applyFont="1" applyFill="1" applyBorder="1" applyAlignment="1">
      <alignment vertical="top" wrapText="1"/>
    </xf>
    <xf numFmtId="169" fontId="32" fillId="0" borderId="24" xfId="0" applyNumberFormat="1" applyFont="1" applyBorder="1" applyAlignment="1">
      <alignment horizontal="right" vertical="top" wrapText="1"/>
    </xf>
    <xf numFmtId="0" fontId="26" fillId="31" borderId="36" xfId="0" applyFont="1" applyFill="1" applyBorder="1"/>
    <xf numFmtId="0" fontId="12" fillId="0" borderId="37" xfId="0" applyFont="1" applyBorder="1"/>
    <xf numFmtId="0" fontId="26" fillId="31" borderId="37" xfId="0" applyFont="1" applyFill="1" applyBorder="1"/>
    <xf numFmtId="0" fontId="12" fillId="0" borderId="38" xfId="0" applyFont="1" applyBorder="1"/>
    <xf numFmtId="0" fontId="26" fillId="32" borderId="31" xfId="0" applyFont="1" applyFill="1" applyBorder="1"/>
    <xf numFmtId="0" fontId="0" fillId="0" borderId="12" xfId="0" applyBorder="1"/>
    <xf numFmtId="0" fontId="0" fillId="0" borderId="14" xfId="0" applyBorder="1"/>
    <xf numFmtId="0" fontId="0" fillId="0" borderId="41" xfId="0" applyBorder="1" applyAlignment="1">
      <alignment wrapText="1"/>
    </xf>
    <xf numFmtId="0" fontId="0" fillId="26" borderId="14" xfId="0" applyFill="1" applyBorder="1"/>
    <xf numFmtId="0" fontId="27" fillId="0" borderId="14" xfId="0" applyFont="1" applyBorder="1" applyAlignment="1">
      <alignment vertical="top" wrapText="1"/>
    </xf>
    <xf numFmtId="166" fontId="31" fillId="0" borderId="24" xfId="0" applyNumberFormat="1" applyFont="1" applyBorder="1" applyAlignment="1">
      <alignment horizontal="right" vertical="top" wrapText="1"/>
    </xf>
    <xf numFmtId="0" fontId="26" fillId="0" borderId="0" xfId="42" applyFont="1" applyAlignment="1"/>
    <xf numFmtId="0" fontId="12" fillId="0" borderId="0" xfId="42"/>
    <xf numFmtId="0" fontId="12" fillId="0" borderId="0" xfId="42" applyAlignment="1">
      <alignment wrapText="1"/>
    </xf>
    <xf numFmtId="0" fontId="12" fillId="0" borderId="0" xfId="42" applyAlignment="1"/>
    <xf numFmtId="0" fontId="26" fillId="24" borderId="10" xfId="42" applyFont="1" applyFill="1" applyBorder="1" applyAlignment="1">
      <alignment horizontal="left" vertical="top"/>
    </xf>
    <xf numFmtId="0" fontId="26" fillId="0" borderId="11" xfId="42" applyFont="1" applyBorder="1"/>
    <xf numFmtId="0" fontId="26" fillId="0" borderId="12" xfId="42" applyFont="1" applyBorder="1" applyAlignment="1">
      <alignment wrapText="1"/>
    </xf>
    <xf numFmtId="0" fontId="26" fillId="25" borderId="13" xfId="42" applyFont="1" applyFill="1" applyBorder="1" applyAlignment="1">
      <alignment horizontal="left" vertical="top"/>
    </xf>
    <xf numFmtId="0" fontId="12" fillId="25" borderId="15" xfId="42" applyFont="1" applyFill="1" applyBorder="1"/>
    <xf numFmtId="0" fontId="12" fillId="25" borderId="14" xfId="42" applyFont="1" applyFill="1" applyBorder="1" applyAlignment="1">
      <alignment wrapText="1"/>
    </xf>
    <xf numFmtId="0" fontId="3" fillId="0" borderId="13" xfId="42" applyFont="1" applyBorder="1" applyAlignment="1">
      <alignment horizontal="left" vertical="top"/>
    </xf>
    <xf numFmtId="0" fontId="3" fillId="0" borderId="14" xfId="42" applyFont="1" applyBorder="1" applyAlignment="1">
      <alignment wrapText="1"/>
    </xf>
    <xf numFmtId="0" fontId="12" fillId="0" borderId="13" xfId="42" applyFont="1" applyBorder="1" applyAlignment="1">
      <alignment horizontal="left" vertical="top"/>
    </xf>
    <xf numFmtId="164" fontId="12" fillId="0" borderId="15" xfId="42" applyNumberFormat="1" applyFont="1" applyFill="1" applyBorder="1" applyAlignment="1">
      <alignment horizontal="right" vertical="top"/>
    </xf>
    <xf numFmtId="0" fontId="12" fillId="0" borderId="14" xfId="42" applyFont="1" applyBorder="1" applyAlignment="1">
      <alignment wrapText="1"/>
    </xf>
    <xf numFmtId="0" fontId="12" fillId="0" borderId="14" xfId="42" applyFont="1" applyFill="1" applyBorder="1" applyAlignment="1">
      <alignment wrapText="1"/>
    </xf>
    <xf numFmtId="0" fontId="3" fillId="0" borderId="14" xfId="42" applyFont="1" applyFill="1" applyBorder="1" applyAlignment="1">
      <alignment horizontal="left" vertical="top" wrapText="1"/>
    </xf>
    <xf numFmtId="0" fontId="12" fillId="0" borderId="14" xfId="42" applyFont="1" applyBorder="1" applyAlignment="1">
      <alignment vertical="top" wrapText="1"/>
    </xf>
    <xf numFmtId="0" fontId="12" fillId="0" borderId="13" xfId="42" applyFont="1" applyFill="1" applyBorder="1" applyAlignment="1">
      <alignment horizontal="left" vertical="top"/>
    </xf>
    <xf numFmtId="0" fontId="26" fillId="26" borderId="13" xfId="42" applyFont="1" applyFill="1" applyBorder="1" applyAlignment="1">
      <alignment horizontal="left" vertical="top"/>
    </xf>
    <xf numFmtId="0" fontId="12" fillId="26" borderId="15" xfId="42" applyFont="1" applyFill="1" applyBorder="1" applyAlignment="1">
      <alignment horizontal="right" vertical="top"/>
    </xf>
    <xf numFmtId="0" fontId="12" fillId="26" borderId="14" xfId="42" applyFont="1" applyFill="1" applyBorder="1" applyAlignment="1">
      <alignment wrapText="1"/>
    </xf>
    <xf numFmtId="0" fontId="12" fillId="29" borderId="15" xfId="42" applyFont="1" applyFill="1" applyBorder="1" applyAlignment="1">
      <alignment horizontal="right" vertical="top"/>
    </xf>
    <xf numFmtId="0" fontId="12" fillId="29" borderId="14" xfId="42" applyFont="1" applyFill="1" applyBorder="1" applyAlignment="1">
      <alignment wrapText="1"/>
    </xf>
    <xf numFmtId="3" fontId="12" fillId="0" borderId="15" xfId="42" applyNumberFormat="1" applyFont="1" applyBorder="1" applyAlignment="1">
      <alignment horizontal="right" vertical="top"/>
    </xf>
    <xf numFmtId="0" fontId="12" fillId="0" borderId="0" xfId="42" applyBorder="1"/>
    <xf numFmtId="3" fontId="12" fillId="29" borderId="15" xfId="42" applyNumberFormat="1" applyFont="1" applyFill="1" applyBorder="1" applyAlignment="1">
      <alignment horizontal="right" vertical="top"/>
    </xf>
    <xf numFmtId="3" fontId="12" fillId="0" borderId="14" xfId="42" applyNumberFormat="1" applyFont="1" applyFill="1" applyBorder="1" applyAlignment="1">
      <alignment wrapText="1"/>
    </xf>
    <xf numFmtId="0" fontId="12" fillId="27" borderId="13" xfId="42" applyFont="1" applyFill="1" applyBorder="1" applyAlignment="1">
      <alignment horizontal="left" vertical="top"/>
    </xf>
    <xf numFmtId="3" fontId="12" fillId="27" borderId="15" xfId="42" applyNumberFormat="1" applyFont="1" applyFill="1" applyBorder="1" applyAlignment="1">
      <alignment horizontal="right" vertical="top"/>
    </xf>
    <xf numFmtId="0" fontId="12" fillId="27" borderId="14" xfId="42" applyFont="1" applyFill="1" applyBorder="1" applyAlignment="1">
      <alignment wrapText="1"/>
    </xf>
    <xf numFmtId="3" fontId="3" fillId="0" borderId="14" xfId="42" applyNumberFormat="1" applyFont="1" applyFill="1" applyBorder="1" applyAlignment="1">
      <alignment wrapText="1"/>
    </xf>
    <xf numFmtId="6" fontId="12" fillId="0" borderId="15" xfId="42" applyNumberFormat="1" applyFont="1" applyFill="1" applyBorder="1" applyAlignment="1">
      <alignment horizontal="right" vertical="top" wrapText="1"/>
    </xf>
    <xf numFmtId="165" fontId="12" fillId="0" borderId="15" xfId="42" applyNumberFormat="1" applyFont="1" applyBorder="1" applyAlignment="1">
      <alignment horizontal="right" vertical="top"/>
    </xf>
    <xf numFmtId="165" fontId="0" fillId="0" borderId="15" xfId="0" applyNumberFormat="1" applyFont="1" applyFill="1" applyBorder="1" applyAlignment="1">
      <alignment horizontal="right" vertical="top"/>
    </xf>
    <xf numFmtId="165" fontId="12" fillId="0" borderId="15" xfId="42" applyNumberFormat="1" applyFont="1" applyFill="1" applyBorder="1" applyAlignment="1">
      <alignment horizontal="right" vertical="top"/>
    </xf>
    <xf numFmtId="165" fontId="12" fillId="29" borderId="15" xfId="42" applyNumberFormat="1" applyFont="1" applyFill="1" applyBorder="1" applyAlignment="1">
      <alignment horizontal="right" vertical="top"/>
    </xf>
    <xf numFmtId="3" fontId="12" fillId="0" borderId="14" xfId="42" applyNumberFormat="1" applyFont="1" applyBorder="1" applyAlignment="1">
      <alignment wrapText="1"/>
    </xf>
    <xf numFmtId="167" fontId="12" fillId="0" borderId="15" xfId="42" applyNumberFormat="1" applyFont="1" applyBorder="1" applyAlignment="1">
      <alignment horizontal="right" vertical="top" wrapText="1"/>
    </xf>
    <xf numFmtId="0" fontId="26" fillId="28" borderId="13" xfId="42" applyFont="1" applyFill="1" applyBorder="1" applyAlignment="1">
      <alignment horizontal="left" vertical="top"/>
    </xf>
    <xf numFmtId="0" fontId="12" fillId="28" borderId="15" xfId="42" applyFont="1" applyFill="1" applyBorder="1" applyAlignment="1">
      <alignment horizontal="right" vertical="top"/>
    </xf>
    <xf numFmtId="0" fontId="12" fillId="28" borderId="14" xfId="42" applyFont="1" applyFill="1" applyBorder="1" applyAlignment="1">
      <alignment wrapText="1"/>
    </xf>
    <xf numFmtId="0" fontId="12" fillId="0" borderId="0" xfId="42" applyFont="1"/>
    <xf numFmtId="0" fontId="12" fillId="0" borderId="0" xfId="42" applyFont="1" applyAlignment="1">
      <alignment wrapText="1"/>
    </xf>
    <xf numFmtId="0" fontId="26" fillId="0" borderId="27" xfId="42" applyFont="1" applyBorder="1" applyAlignment="1"/>
    <xf numFmtId="0" fontId="12" fillId="0" borderId="40" xfId="42" applyFont="1" applyBorder="1" applyAlignment="1">
      <alignment vertical="top" wrapText="1"/>
    </xf>
    <xf numFmtId="0" fontId="33" fillId="31" borderId="27" xfId="40" applyFont="1" applyFill="1" applyBorder="1" applyAlignment="1">
      <alignment horizontal="center" textRotation="90" wrapText="1"/>
    </xf>
    <xf numFmtId="0" fontId="32" fillId="0" borderId="25" xfId="40" applyFont="1" applyBorder="1" applyAlignment="1">
      <alignment horizontal="center" textRotation="90" wrapText="1"/>
    </xf>
    <xf numFmtId="0" fontId="33" fillId="31" borderId="25" xfId="40" applyFont="1" applyFill="1" applyBorder="1" applyAlignment="1">
      <alignment horizontal="center" textRotation="90" wrapText="1"/>
    </xf>
    <xf numFmtId="0" fontId="32" fillId="32" borderId="27" xfId="40" applyFont="1" applyFill="1" applyBorder="1" applyAlignment="1">
      <alignment horizontal="center" textRotation="90" wrapText="1"/>
    </xf>
    <xf numFmtId="0" fontId="1" fillId="31" borderId="10" xfId="39" applyFill="1" applyBorder="1"/>
    <xf numFmtId="0" fontId="1" fillId="0" borderId="11" xfId="39" applyBorder="1"/>
    <xf numFmtId="0" fontId="1" fillId="31" borderId="11" xfId="39" applyFill="1" applyBorder="1"/>
    <xf numFmtId="0" fontId="1" fillId="0" borderId="12" xfId="39" applyBorder="1"/>
    <xf numFmtId="0" fontId="1" fillId="31" borderId="13" xfId="39" applyFill="1" applyBorder="1"/>
    <xf numFmtId="0" fontId="1" fillId="31" borderId="15" xfId="39" applyFill="1" applyBorder="1"/>
    <xf numFmtId="0" fontId="1" fillId="0" borderId="15" xfId="39" applyBorder="1"/>
    <xf numFmtId="0" fontId="1" fillId="0" borderId="14" xfId="39" applyBorder="1"/>
    <xf numFmtId="0" fontId="1" fillId="26" borderId="15" xfId="39" applyFill="1" applyBorder="1"/>
    <xf numFmtId="0" fontId="1" fillId="26" borderId="14" xfId="39" applyFill="1" applyBorder="1"/>
    <xf numFmtId="3" fontId="12" fillId="24" borderId="15" xfId="42" applyNumberFormat="1" applyFont="1" applyFill="1" applyBorder="1" applyAlignment="1">
      <alignment horizontal="right" vertical="top"/>
    </xf>
    <xf numFmtId="3" fontId="12" fillId="24" borderId="15" xfId="42" applyNumberFormat="1" applyFont="1" applyFill="1" applyBorder="1" applyAlignment="1">
      <alignment vertical="top"/>
    </xf>
    <xf numFmtId="0" fontId="1" fillId="27" borderId="15" xfId="39" applyFill="1" applyBorder="1"/>
    <xf numFmtId="0" fontId="1" fillId="27" borderId="14" xfId="39" applyFill="1" applyBorder="1"/>
    <xf numFmtId="0" fontId="1" fillId="0" borderId="0" xfId="39" applyFill="1" applyBorder="1"/>
    <xf numFmtId="0" fontId="27" fillId="25" borderId="14" xfId="42" applyFont="1" applyFill="1" applyBorder="1" applyAlignment="1">
      <alignment wrapText="1"/>
    </xf>
    <xf numFmtId="0" fontId="12" fillId="0" borderId="0" xfId="42" applyFont="1" applyAlignment="1"/>
    <xf numFmtId="0" fontId="26" fillId="24" borderId="42" xfId="42" applyFont="1" applyFill="1" applyBorder="1" applyAlignment="1">
      <alignment horizontal="left" vertical="top"/>
    </xf>
    <xf numFmtId="0" fontId="26" fillId="26" borderId="34" xfId="42" applyFont="1" applyFill="1" applyBorder="1" applyAlignment="1">
      <alignment horizontal="left" vertical="top"/>
    </xf>
    <xf numFmtId="0" fontId="12" fillId="0" borderId="34" xfId="42" applyFont="1" applyBorder="1" applyAlignment="1">
      <alignment horizontal="left" vertical="top"/>
    </xf>
    <xf numFmtId="0" fontId="12" fillId="0" borderId="34" xfId="42" applyFont="1" applyFill="1" applyBorder="1" applyAlignment="1">
      <alignment horizontal="left" vertical="top"/>
    </xf>
    <xf numFmtId="0" fontId="3" fillId="0" borderId="34" xfId="42" applyFont="1" applyBorder="1" applyAlignment="1">
      <alignment horizontal="left" vertical="top"/>
    </xf>
    <xf numFmtId="0" fontId="26" fillId="27" borderId="34" xfId="42" applyFont="1" applyFill="1" applyBorder="1" applyAlignment="1">
      <alignment horizontal="left" vertical="top"/>
    </xf>
    <xf numFmtId="0" fontId="12" fillId="0" borderId="43" xfId="42" applyFont="1" applyBorder="1" applyAlignment="1">
      <alignment horizontal="left" vertical="top"/>
    </xf>
    <xf numFmtId="0" fontId="12" fillId="32" borderId="44" xfId="42" applyFill="1" applyBorder="1"/>
    <xf numFmtId="0" fontId="12" fillId="32" borderId="45" xfId="42" applyFill="1" applyBorder="1"/>
    <xf numFmtId="0" fontId="12" fillId="0" borderId="27" xfId="42" applyBorder="1" applyAlignment="1">
      <alignment horizontal="center" textRotation="90"/>
    </xf>
    <xf numFmtId="0" fontId="12" fillId="29" borderId="15" xfId="42" applyFont="1" applyFill="1" applyBorder="1" applyAlignment="1">
      <alignment wrapText="1"/>
    </xf>
    <xf numFmtId="0" fontId="12" fillId="29" borderId="13" xfId="42" applyFont="1" applyFill="1" applyBorder="1" applyAlignment="1">
      <alignment wrapText="1"/>
    </xf>
    <xf numFmtId="3" fontId="12" fillId="24" borderId="14" xfId="42" applyNumberFormat="1" applyFont="1" applyFill="1" applyBorder="1" applyAlignment="1">
      <alignment horizontal="right" vertical="top"/>
    </xf>
    <xf numFmtId="3" fontId="12" fillId="24" borderId="14" xfId="42" applyNumberFormat="1" applyFont="1" applyFill="1" applyBorder="1" applyAlignment="1">
      <alignment vertical="top"/>
    </xf>
    <xf numFmtId="3" fontId="12" fillId="0" borderId="14" xfId="42" applyNumberFormat="1" applyFont="1" applyFill="1" applyBorder="1" applyAlignment="1">
      <alignment horizontal="right" vertical="top"/>
    </xf>
    <xf numFmtId="3" fontId="2" fillId="31" borderId="13" xfId="1" applyNumberFormat="1" applyFont="1" applyFill="1" applyBorder="1" applyAlignment="1">
      <alignment vertical="top"/>
    </xf>
    <xf numFmtId="3" fontId="2" fillId="31" borderId="15" xfId="1" applyNumberFormat="1" applyFont="1" applyFill="1" applyBorder="1" applyAlignment="1">
      <alignment vertical="top"/>
    </xf>
    <xf numFmtId="3" fontId="0" fillId="0" borderId="14" xfId="0" applyNumberFormat="1" applyBorder="1"/>
    <xf numFmtId="3" fontId="2" fillId="32" borderId="45" xfId="1" applyNumberFormat="1" applyFont="1" applyFill="1" applyBorder="1" applyAlignment="1">
      <alignment vertical="top"/>
    </xf>
    <xf numFmtId="3" fontId="12" fillId="29" borderId="13" xfId="42" applyNumberFormat="1" applyFont="1" applyFill="1" applyBorder="1" applyAlignment="1">
      <alignment wrapText="1"/>
    </xf>
    <xf numFmtId="3" fontId="12" fillId="29" borderId="15" xfId="42" applyNumberFormat="1" applyFont="1" applyFill="1" applyBorder="1" applyAlignment="1">
      <alignment wrapText="1"/>
    </xf>
    <xf numFmtId="3" fontId="12" fillId="29" borderId="14" xfId="42" applyNumberFormat="1" applyFont="1" applyFill="1" applyBorder="1" applyAlignment="1">
      <alignment wrapText="1"/>
    </xf>
    <xf numFmtId="3" fontId="12" fillId="32" borderId="45" xfId="42" applyNumberFormat="1" applyFill="1" applyBorder="1"/>
    <xf numFmtId="3" fontId="1" fillId="33" borderId="13" xfId="39" applyNumberFormat="1" applyFill="1" applyBorder="1"/>
    <xf numFmtId="3" fontId="1" fillId="33" borderId="15" xfId="39" applyNumberFormat="1" applyFill="1" applyBorder="1"/>
    <xf numFmtId="3" fontId="1" fillId="33" borderId="14" xfId="39" applyNumberFormat="1" applyFill="1" applyBorder="1"/>
    <xf numFmtId="3" fontId="2" fillId="31" borderId="13" xfId="39" applyNumberFormat="1" applyFont="1" applyFill="1" applyBorder="1"/>
    <xf numFmtId="3" fontId="2" fillId="31" borderId="15" xfId="39" applyNumberFormat="1" applyFont="1" applyFill="1" applyBorder="1"/>
    <xf numFmtId="3" fontId="2" fillId="32" borderId="45" xfId="40" applyNumberFormat="1" applyFont="1" applyFill="1" applyBorder="1" applyAlignment="1">
      <alignment vertical="top"/>
    </xf>
    <xf numFmtId="3" fontId="1" fillId="31" borderId="13" xfId="39" applyNumberFormat="1" applyFill="1" applyBorder="1"/>
    <xf numFmtId="3" fontId="36" fillId="0" borderId="15" xfId="40" applyNumberFormat="1" applyBorder="1" applyAlignment="1">
      <alignment vertical="top"/>
    </xf>
    <xf numFmtId="3" fontId="1" fillId="31" borderId="15" xfId="39" applyNumberFormat="1" applyFill="1" applyBorder="1"/>
    <xf numFmtId="3" fontId="36" fillId="0" borderId="14" xfId="40" applyNumberFormat="1" applyBorder="1" applyAlignment="1">
      <alignment vertical="top"/>
    </xf>
    <xf numFmtId="3" fontId="12" fillId="32" borderId="45" xfId="42" applyNumberFormat="1" applyFill="1" applyBorder="1" applyAlignment="1">
      <alignment vertical="top"/>
    </xf>
    <xf numFmtId="3" fontId="2" fillId="31" borderId="13" xfId="40" applyNumberFormat="1" applyFont="1" applyFill="1" applyBorder="1" applyAlignment="1">
      <alignment vertical="top"/>
    </xf>
    <xf numFmtId="3" fontId="2" fillId="31" borderId="15" xfId="40" applyNumberFormat="1" applyFont="1" applyFill="1" applyBorder="1" applyAlignment="1">
      <alignment vertical="top"/>
    </xf>
    <xf numFmtId="0" fontId="12" fillId="0" borderId="0" xfId="42" applyFont="1" applyBorder="1" applyAlignment="1">
      <alignment vertical="top" wrapText="1"/>
    </xf>
    <xf numFmtId="3" fontId="3" fillId="0" borderId="15" xfId="42" applyNumberFormat="1" applyFont="1" applyFill="1" applyBorder="1" applyAlignment="1">
      <alignment horizontal="right" vertical="top"/>
    </xf>
    <xf numFmtId="3" fontId="0" fillId="33" borderId="15" xfId="0" applyNumberFormat="1" applyFill="1" applyBorder="1"/>
    <xf numFmtId="3" fontId="0" fillId="33" borderId="14" xfId="0" applyNumberFormat="1" applyFill="1" applyBorder="1"/>
    <xf numFmtId="0" fontId="3" fillId="0" borderId="14" xfId="0" applyFont="1" applyFill="1" applyBorder="1" applyAlignment="1">
      <alignment horizontal="left" vertical="top" wrapText="1"/>
    </xf>
    <xf numFmtId="0" fontId="0" fillId="0" borderId="15" xfId="0" applyFill="1" applyBorder="1" applyAlignment="1">
      <alignment vertical="top"/>
    </xf>
    <xf numFmtId="167" fontId="2" fillId="32" borderId="31" xfId="0" applyNumberFormat="1" applyFont="1" applyFill="1" applyBorder="1" applyAlignment="1">
      <alignment vertical="top" wrapText="1"/>
    </xf>
    <xf numFmtId="1" fontId="12" fillId="29" borderId="15" xfId="0" applyNumberFormat="1" applyFont="1" applyFill="1" applyBorder="1" applyAlignment="1">
      <alignment vertical="top"/>
    </xf>
    <xf numFmtId="0" fontId="2" fillId="32" borderId="31" xfId="0" applyFont="1" applyFill="1" applyBorder="1" applyAlignment="1">
      <alignment vertical="top" wrapText="1"/>
    </xf>
    <xf numFmtId="165" fontId="2" fillId="32" borderId="31" xfId="0" applyNumberFormat="1" applyFont="1" applyFill="1" applyBorder="1" applyAlignment="1">
      <alignment vertical="top" wrapText="1"/>
    </xf>
    <xf numFmtId="1" fontId="2" fillId="32" borderId="33" xfId="0" applyNumberFormat="1" applyFont="1" applyFill="1" applyBorder="1" applyAlignment="1">
      <alignment vertical="top" wrapText="1"/>
    </xf>
    <xf numFmtId="0" fontId="0" fillId="29" borderId="13" xfId="0" applyFill="1" applyBorder="1"/>
    <xf numFmtId="0" fontId="0" fillId="29" borderId="15" xfId="0" applyFill="1" applyBorder="1"/>
    <xf numFmtId="0" fontId="0" fillId="29" borderId="30" xfId="0" applyFill="1" applyBorder="1"/>
    <xf numFmtId="0" fontId="26" fillId="29" borderId="31" xfId="0" applyFont="1" applyFill="1" applyBorder="1"/>
    <xf numFmtId="0" fontId="0" fillId="29" borderId="31" xfId="0" applyFill="1" applyBorder="1"/>
    <xf numFmtId="0" fontId="2" fillId="29" borderId="31" xfId="0" applyFont="1" applyFill="1" applyBorder="1"/>
    <xf numFmtId="0" fontId="0" fillId="29" borderId="13" xfId="0" applyFill="1" applyBorder="1" applyAlignment="1">
      <alignment vertical="top"/>
    </xf>
    <xf numFmtId="0" fontId="0" fillId="29" borderId="30" xfId="0" applyFill="1" applyBorder="1" applyAlignment="1">
      <alignment vertical="top"/>
    </xf>
    <xf numFmtId="0" fontId="2" fillId="29" borderId="31" xfId="0" applyFont="1" applyFill="1" applyBorder="1" applyAlignment="1">
      <alignment vertical="top"/>
    </xf>
    <xf numFmtId="0" fontId="12" fillId="29" borderId="13" xfId="0" applyFont="1" applyFill="1" applyBorder="1"/>
    <xf numFmtId="0" fontId="12" fillId="29" borderId="15" xfId="0" applyFont="1" applyFill="1" applyBorder="1"/>
    <xf numFmtId="2" fontId="12" fillId="29" borderId="15" xfId="0" applyNumberFormat="1" applyFont="1" applyFill="1" applyBorder="1"/>
    <xf numFmtId="0" fontId="12" fillId="29" borderId="30" xfId="0" applyFont="1" applyFill="1" applyBorder="1"/>
    <xf numFmtId="0" fontId="0" fillId="29" borderId="11" xfId="0" applyFill="1" applyBorder="1"/>
    <xf numFmtId="165" fontId="0" fillId="29" borderId="15" xfId="0" applyNumberFormat="1" applyFill="1" applyBorder="1" applyAlignment="1">
      <alignment vertical="top"/>
    </xf>
    <xf numFmtId="1" fontId="12" fillId="29" borderId="15" xfId="0" applyNumberFormat="1" applyFont="1" applyFill="1" applyBorder="1"/>
    <xf numFmtId="165" fontId="12" fillId="29" borderId="15" xfId="0" applyNumberFormat="1" applyFont="1" applyFill="1" applyBorder="1" applyAlignment="1">
      <alignment vertical="top"/>
    </xf>
    <xf numFmtId="1" fontId="0" fillId="29" borderId="18" xfId="0" applyNumberFormat="1" applyFill="1" applyBorder="1" applyAlignment="1">
      <alignment vertical="top"/>
    </xf>
    <xf numFmtId="0" fontId="0" fillId="31" borderId="46" xfId="0" applyFill="1" applyBorder="1"/>
    <xf numFmtId="0" fontId="0" fillId="31" borderId="47" xfId="0" applyFill="1" applyBorder="1"/>
    <xf numFmtId="0" fontId="12" fillId="29" borderId="46" xfId="0" applyFont="1" applyFill="1" applyBorder="1"/>
    <xf numFmtId="165" fontId="26" fillId="31" borderId="46" xfId="0" applyNumberFormat="1" applyFont="1" applyFill="1" applyBorder="1" applyAlignment="1">
      <alignment horizontal="right" vertical="top"/>
    </xf>
    <xf numFmtId="0" fontId="0" fillId="29" borderId="46" xfId="0" applyFill="1" applyBorder="1" applyAlignment="1">
      <alignment vertical="top"/>
    </xf>
    <xf numFmtId="0" fontId="2" fillId="24" borderId="29" xfId="0" applyFont="1" applyFill="1" applyBorder="1" applyAlignment="1">
      <alignment vertical="top" wrapText="1"/>
    </xf>
    <xf numFmtId="0" fontId="2" fillId="26" borderId="31" xfId="0" applyFont="1" applyFill="1" applyBorder="1" applyAlignment="1">
      <alignment vertical="top" wrapText="1"/>
    </xf>
    <xf numFmtId="0" fontId="3" fillId="0" borderId="31" xfId="0" applyFont="1" applyBorder="1" applyAlignment="1">
      <alignment vertical="top" wrapText="1"/>
    </xf>
    <xf numFmtId="0" fontId="2" fillId="27" borderId="31" xfId="0" applyFont="1" applyFill="1" applyBorder="1" applyAlignment="1">
      <alignment vertical="top" wrapText="1"/>
    </xf>
    <xf numFmtId="3" fontId="2" fillId="31" borderId="46" xfId="0" applyNumberFormat="1" applyFont="1" applyFill="1" applyBorder="1"/>
    <xf numFmtId="3" fontId="2" fillId="32" borderId="31" xfId="0" applyNumberFormat="1" applyFont="1" applyFill="1" applyBorder="1" applyAlignment="1">
      <alignment vertical="top"/>
    </xf>
    <xf numFmtId="3" fontId="0" fillId="0" borderId="15" xfId="0" applyNumberFormat="1" applyFill="1" applyBorder="1"/>
    <xf numFmtId="3" fontId="0" fillId="27" borderId="15" xfId="0" applyNumberFormat="1" applyFill="1" applyBorder="1"/>
    <xf numFmtId="3" fontId="0" fillId="27" borderId="14" xfId="0" applyNumberFormat="1" applyFill="1" applyBorder="1"/>
    <xf numFmtId="3" fontId="2" fillId="32" borderId="31" xfId="0" applyNumberFormat="1" applyFont="1" applyFill="1" applyBorder="1"/>
    <xf numFmtId="3" fontId="2" fillId="29" borderId="46" xfId="0" applyNumberFormat="1" applyFont="1" applyFill="1" applyBorder="1"/>
    <xf numFmtId="3" fontId="0" fillId="29" borderId="15" xfId="0" applyNumberFormat="1" applyFill="1" applyBorder="1"/>
    <xf numFmtId="3" fontId="0" fillId="29" borderId="30" xfId="0" applyNumberFormat="1" applyFill="1" applyBorder="1"/>
    <xf numFmtId="3" fontId="2" fillId="29" borderId="31" xfId="0" applyNumberFormat="1" applyFont="1" applyFill="1" applyBorder="1"/>
    <xf numFmtId="3" fontId="26" fillId="31" borderId="46" xfId="0" applyNumberFormat="1" applyFont="1" applyFill="1" applyBorder="1" applyAlignment="1">
      <alignment vertical="top"/>
    </xf>
    <xf numFmtId="3" fontId="12" fillId="0" borderId="15" xfId="0" applyNumberFormat="1" applyFont="1" applyBorder="1" applyAlignment="1">
      <alignment vertical="top" wrapText="1"/>
    </xf>
    <xf numFmtId="3" fontId="12" fillId="0" borderId="15" xfId="0" applyNumberFormat="1" applyFont="1" applyBorder="1" applyAlignment="1">
      <alignment vertical="top"/>
    </xf>
    <xf numFmtId="3" fontId="12" fillId="0" borderId="30" xfId="0" applyNumberFormat="1" applyFont="1" applyBorder="1" applyAlignment="1">
      <alignment vertical="top"/>
    </xf>
    <xf numFmtId="3" fontId="26" fillId="32" borderId="31" xfId="0" applyNumberFormat="1" applyFont="1" applyFill="1" applyBorder="1" applyAlignment="1">
      <alignment vertical="top"/>
    </xf>
    <xf numFmtId="3" fontId="26" fillId="31" borderId="46" xfId="0" applyNumberFormat="1" applyFont="1" applyFill="1" applyBorder="1"/>
    <xf numFmtId="3" fontId="12" fillId="0" borderId="15" xfId="0" applyNumberFormat="1" applyFont="1" applyBorder="1"/>
    <xf numFmtId="3" fontId="12" fillId="0" borderId="30" xfId="0" applyNumberFormat="1" applyFont="1" applyBorder="1"/>
    <xf numFmtId="3" fontId="12" fillId="0" borderId="15" xfId="0" applyNumberFormat="1" applyFont="1" applyFill="1" applyBorder="1" applyAlignment="1">
      <alignment vertical="top"/>
    </xf>
    <xf numFmtId="3" fontId="12" fillId="0" borderId="15" xfId="0" applyNumberFormat="1" applyFont="1" applyFill="1" applyBorder="1"/>
    <xf numFmtId="167" fontId="2" fillId="31" borderId="46" xfId="0" applyNumberFormat="1" applyFont="1" applyFill="1" applyBorder="1" applyAlignment="1">
      <alignment vertical="top"/>
    </xf>
    <xf numFmtId="167" fontId="2" fillId="31" borderId="48" xfId="0" applyNumberFormat="1" applyFont="1" applyFill="1" applyBorder="1" applyAlignment="1">
      <alignment vertical="top"/>
    </xf>
    <xf numFmtId="0" fontId="0" fillId="0" borderId="11" xfId="0" applyFill="1" applyBorder="1"/>
    <xf numFmtId="0" fontId="0" fillId="0" borderId="15" xfId="0" applyFill="1" applyBorder="1"/>
    <xf numFmtId="165" fontId="3" fillId="0" borderId="15" xfId="0" applyNumberFormat="1" applyFont="1" applyBorder="1" applyAlignment="1">
      <alignment horizontal="right" vertical="top" wrapText="1"/>
    </xf>
    <xf numFmtId="165" fontId="0" fillId="0" borderId="15" xfId="0" applyNumberFormat="1" applyFill="1" applyBorder="1" applyAlignment="1">
      <alignment vertical="top"/>
    </xf>
    <xf numFmtId="0" fontId="1" fillId="0" borderId="0" xfId="0" applyFont="1" applyFill="1"/>
    <xf numFmtId="0" fontId="1" fillId="0" borderId="11" xfId="0" applyFont="1" applyFill="1" applyBorder="1"/>
    <xf numFmtId="0" fontId="1" fillId="0" borderId="15" xfId="0" applyFont="1" applyFill="1" applyBorder="1"/>
    <xf numFmtId="165" fontId="1" fillId="0" borderId="15" xfId="0" applyNumberFormat="1" applyFont="1" applyFill="1" applyBorder="1" applyAlignment="1">
      <alignment vertical="top"/>
    </xf>
    <xf numFmtId="0" fontId="1" fillId="0" borderId="15" xfId="0" applyFont="1" applyFill="1" applyBorder="1" applyAlignment="1">
      <alignment vertical="top"/>
    </xf>
    <xf numFmtId="1" fontId="1" fillId="0" borderId="15" xfId="0" applyNumberFormat="1" applyFont="1" applyFill="1" applyBorder="1" applyAlignment="1">
      <alignment vertical="top"/>
    </xf>
    <xf numFmtId="1" fontId="1" fillId="31" borderId="13" xfId="0" applyNumberFormat="1" applyFont="1" applyFill="1" applyBorder="1" applyAlignment="1">
      <alignment vertical="top"/>
    </xf>
    <xf numFmtId="1" fontId="1" fillId="0" borderId="15" xfId="0" applyNumberFormat="1" applyFont="1" applyBorder="1" applyAlignment="1">
      <alignment vertical="top" wrapText="1"/>
    </xf>
    <xf numFmtId="1" fontId="1" fillId="0" borderId="15" xfId="0" applyNumberFormat="1" applyFont="1" applyBorder="1" applyAlignment="1">
      <alignment vertical="top"/>
    </xf>
    <xf numFmtId="1" fontId="1" fillId="31" borderId="15" xfId="0" applyNumberFormat="1" applyFont="1" applyFill="1" applyBorder="1" applyAlignment="1">
      <alignment vertical="top"/>
    </xf>
    <xf numFmtId="1" fontId="1" fillId="0" borderId="30" xfId="0" applyNumberFormat="1" applyFont="1" applyBorder="1" applyAlignment="1">
      <alignment vertical="top"/>
    </xf>
    <xf numFmtId="1" fontId="37" fillId="32" borderId="31" xfId="0" applyNumberFormat="1" applyFont="1" applyFill="1" applyBorder="1" applyAlignment="1">
      <alignment vertical="top"/>
    </xf>
    <xf numFmtId="1" fontId="38" fillId="31" borderId="13" xfId="0" applyNumberFormat="1" applyFont="1" applyFill="1" applyBorder="1"/>
    <xf numFmtId="1" fontId="38" fillId="0" borderId="15" xfId="0" applyNumberFormat="1" applyFont="1" applyBorder="1"/>
    <xf numFmtId="1" fontId="38" fillId="31" borderId="15" xfId="0" applyNumberFormat="1" applyFont="1" applyFill="1" applyBorder="1"/>
    <xf numFmtId="1" fontId="38" fillId="0" borderId="15" xfId="0" applyNumberFormat="1" applyFont="1" applyFill="1" applyBorder="1"/>
    <xf numFmtId="1" fontId="38" fillId="0" borderId="30" xfId="0" applyNumberFormat="1" applyFont="1" applyBorder="1"/>
    <xf numFmtId="0" fontId="38" fillId="31" borderId="13" xfId="0" applyFont="1" applyFill="1" applyBorder="1"/>
    <xf numFmtId="0" fontId="38" fillId="0" borderId="15" xfId="0" applyFont="1" applyBorder="1"/>
    <xf numFmtId="0" fontId="38" fillId="31" borderId="15" xfId="0" applyFont="1" applyFill="1" applyBorder="1"/>
    <xf numFmtId="0" fontId="38" fillId="0" borderId="15" xfId="0" applyFont="1" applyFill="1" applyBorder="1"/>
    <xf numFmtId="2" fontId="38" fillId="0" borderId="15" xfId="0" applyNumberFormat="1" applyFont="1" applyBorder="1"/>
    <xf numFmtId="0" fontId="38" fillId="0" borderId="30" xfId="0" applyFont="1" applyBorder="1"/>
    <xf numFmtId="0" fontId="37" fillId="32" borderId="31" xfId="0" applyFont="1" applyFill="1" applyBorder="1"/>
    <xf numFmtId="165" fontId="37" fillId="31" borderId="13" xfId="0" applyNumberFormat="1" applyFont="1" applyFill="1" applyBorder="1" applyAlignment="1">
      <alignment horizontal="right" vertical="top"/>
    </xf>
    <xf numFmtId="165" fontId="38" fillId="0" borderId="15" xfId="0" applyNumberFormat="1" applyFont="1" applyBorder="1" applyAlignment="1">
      <alignment vertical="top"/>
    </xf>
    <xf numFmtId="165" fontId="37" fillId="31" borderId="15" xfId="0" applyNumberFormat="1" applyFont="1" applyFill="1" applyBorder="1" applyAlignment="1">
      <alignment horizontal="right" vertical="top"/>
    </xf>
    <xf numFmtId="165" fontId="38" fillId="0" borderId="15" xfId="0" applyNumberFormat="1" applyFont="1" applyFill="1" applyBorder="1" applyAlignment="1">
      <alignment vertical="top"/>
    </xf>
    <xf numFmtId="165" fontId="38" fillId="0" borderId="30" xfId="0" applyNumberFormat="1" applyFont="1" applyBorder="1" applyAlignment="1">
      <alignment vertical="top"/>
    </xf>
    <xf numFmtId="165" fontId="37" fillId="32" borderId="31" xfId="0" applyNumberFormat="1" applyFont="1" applyFill="1" applyBorder="1" applyAlignment="1">
      <alignment vertical="top"/>
    </xf>
    <xf numFmtId="0" fontId="38" fillId="31" borderId="13" xfId="0" applyFont="1" applyFill="1" applyBorder="1" applyAlignment="1">
      <alignment vertical="top"/>
    </xf>
    <xf numFmtId="0" fontId="38" fillId="0" borderId="15" xfId="0" applyFont="1" applyBorder="1" applyAlignment="1">
      <alignment vertical="top"/>
    </xf>
    <xf numFmtId="0" fontId="38" fillId="31" borderId="15" xfId="0" applyFont="1" applyFill="1" applyBorder="1" applyAlignment="1">
      <alignment vertical="top"/>
    </xf>
    <xf numFmtId="0" fontId="38" fillId="0" borderId="15" xfId="0" applyFont="1" applyFill="1" applyBorder="1" applyAlignment="1">
      <alignment vertical="top"/>
    </xf>
    <xf numFmtId="0" fontId="38" fillId="0" borderId="30" xfId="0" applyFont="1" applyBorder="1" applyAlignment="1">
      <alignment vertical="top"/>
    </xf>
    <xf numFmtId="0" fontId="37" fillId="32" borderId="31" xfId="0" applyFont="1" applyFill="1" applyBorder="1" applyAlignment="1">
      <alignment vertical="top"/>
    </xf>
    <xf numFmtId="0" fontId="38" fillId="28" borderId="15" xfId="0" applyFont="1" applyFill="1" applyBorder="1" applyAlignment="1">
      <alignment vertical="top"/>
    </xf>
    <xf numFmtId="0" fontId="38" fillId="28" borderId="30" xfId="0" applyFont="1" applyFill="1" applyBorder="1" applyAlignment="1">
      <alignment vertical="top"/>
    </xf>
    <xf numFmtId="0" fontId="1" fillId="25" borderId="15" xfId="0" applyFont="1" applyFill="1" applyBorder="1"/>
    <xf numFmtId="0" fontId="1" fillId="26" borderId="15" xfId="0" applyFont="1" applyFill="1" applyBorder="1"/>
    <xf numFmtId="0" fontId="1" fillId="27" borderId="15" xfId="0" applyFont="1" applyFill="1" applyBorder="1"/>
    <xf numFmtId="0" fontId="27" fillId="0" borderId="14" xfId="42" applyFont="1" applyFill="1" applyBorder="1" applyAlignment="1">
      <alignment wrapText="1"/>
    </xf>
    <xf numFmtId="3" fontId="12" fillId="29" borderId="45" xfId="42" applyNumberFormat="1" applyFont="1" applyFill="1" applyBorder="1" applyAlignment="1">
      <alignment wrapText="1"/>
    </xf>
    <xf numFmtId="3" fontId="0" fillId="0" borderId="45" xfId="0" applyNumberFormat="1" applyBorder="1"/>
    <xf numFmtId="3" fontId="0" fillId="33" borderId="45" xfId="0" applyNumberFormat="1" applyFill="1" applyBorder="1"/>
    <xf numFmtId="0" fontId="2" fillId="0" borderId="0" xfId="39" applyFont="1"/>
    <xf numFmtId="0" fontId="1" fillId="0" borderId="0" xfId="39"/>
    <xf numFmtId="0" fontId="2" fillId="32" borderId="10" xfId="39" applyFont="1" applyFill="1" applyBorder="1"/>
    <xf numFmtId="0" fontId="1" fillId="32" borderId="11" xfId="39" applyFill="1" applyBorder="1"/>
    <xf numFmtId="0" fontId="1" fillId="25" borderId="11" xfId="39" applyFill="1" applyBorder="1"/>
    <xf numFmtId="0" fontId="1" fillId="27" borderId="11" xfId="39" applyFill="1" applyBorder="1"/>
    <xf numFmtId="0" fontId="1" fillId="28" borderId="11" xfId="39" applyFill="1" applyBorder="1"/>
    <xf numFmtId="0" fontId="1" fillId="34" borderId="11" xfId="39" applyFill="1" applyBorder="1"/>
    <xf numFmtId="0" fontId="1" fillId="26" borderId="12" xfId="39" applyFill="1" applyBorder="1"/>
    <xf numFmtId="0" fontId="2" fillId="32" borderId="13" xfId="39" applyFont="1" applyFill="1" applyBorder="1"/>
    <xf numFmtId="0" fontId="1" fillId="32" borderId="15" xfId="39" applyFill="1" applyBorder="1"/>
    <xf numFmtId="0" fontId="2" fillId="25" borderId="15" xfId="39" applyFont="1" applyFill="1" applyBorder="1"/>
    <xf numFmtId="0" fontId="1" fillId="25" borderId="15" xfId="39" applyFill="1" applyBorder="1"/>
    <xf numFmtId="0" fontId="2" fillId="27" borderId="15" xfId="39" applyFont="1" applyFill="1" applyBorder="1"/>
    <xf numFmtId="0" fontId="2" fillId="28" borderId="15" xfId="39" applyFont="1" applyFill="1" applyBorder="1"/>
    <xf numFmtId="0" fontId="2" fillId="34" borderId="15" xfId="39" applyFont="1" applyFill="1" applyBorder="1"/>
    <xf numFmtId="0" fontId="2" fillId="26" borderId="14" xfId="39" applyFont="1" applyFill="1" applyBorder="1"/>
    <xf numFmtId="0" fontId="2" fillId="0" borderId="49" xfId="39" applyFont="1" applyBorder="1"/>
    <xf numFmtId="0" fontId="1" fillId="32" borderId="51" xfId="39" applyFill="1" applyBorder="1" applyAlignment="1"/>
    <xf numFmtId="0" fontId="1" fillId="25" borderId="51" xfId="39" applyFill="1" applyBorder="1" applyAlignment="1"/>
    <xf numFmtId="0" fontId="1" fillId="28" borderId="51" xfId="39" applyFill="1" applyBorder="1" applyAlignment="1"/>
    <xf numFmtId="0" fontId="26" fillId="38" borderId="19" xfId="41" applyFont="1" applyFill="1" applyBorder="1" applyAlignment="1"/>
    <xf numFmtId="0" fontId="1" fillId="0" borderId="52" xfId="39" applyBorder="1"/>
    <xf numFmtId="167" fontId="2" fillId="26" borderId="53" xfId="39" applyNumberFormat="1" applyFont="1" applyFill="1" applyBorder="1"/>
    <xf numFmtId="167" fontId="2" fillId="26" borderId="54" xfId="39" applyNumberFormat="1" applyFont="1" applyFill="1" applyBorder="1"/>
    <xf numFmtId="167" fontId="2" fillId="26" borderId="55" xfId="39" applyNumberFormat="1" applyFont="1" applyFill="1" applyBorder="1"/>
    <xf numFmtId="0" fontId="1" fillId="0" borderId="42" xfId="39" applyBorder="1"/>
    <xf numFmtId="167" fontId="2" fillId="26" borderId="12" xfId="39" applyNumberFormat="1" applyFont="1" applyFill="1" applyBorder="1"/>
    <xf numFmtId="0" fontId="1" fillId="0" borderId="34" xfId="39" applyBorder="1"/>
    <xf numFmtId="167" fontId="2" fillId="26" borderId="14" xfId="39" applyNumberFormat="1" applyFont="1" applyFill="1" applyBorder="1"/>
    <xf numFmtId="0" fontId="1" fillId="0" borderId="43" xfId="39" applyFill="1" applyBorder="1"/>
    <xf numFmtId="0" fontId="1" fillId="0" borderId="56" xfId="39" applyFill="1" applyBorder="1"/>
    <xf numFmtId="167" fontId="2" fillId="26" borderId="16" xfId="39" applyNumberFormat="1" applyFont="1" applyFill="1" applyBorder="1"/>
    <xf numFmtId="0" fontId="2" fillId="0" borderId="57" xfId="39" applyFont="1" applyBorder="1"/>
    <xf numFmtId="0" fontId="2" fillId="0" borderId="22" xfId="39" applyFont="1" applyBorder="1"/>
    <xf numFmtId="0" fontId="1" fillId="0" borderId="0" xfId="39" applyBorder="1"/>
    <xf numFmtId="0" fontId="2" fillId="0" borderId="0" xfId="39" applyFont="1" applyBorder="1"/>
    <xf numFmtId="165" fontId="0" fillId="0" borderId="15" xfId="0" applyNumberFormat="1" applyFill="1" applyBorder="1" applyAlignment="1">
      <alignment horizontal="right" vertical="top" wrapText="1"/>
    </xf>
    <xf numFmtId="165" fontId="0" fillId="0" borderId="0" xfId="0" applyNumberFormat="1" applyFont="1" applyFill="1" applyAlignment="1">
      <alignment horizontal="right" vertical="top"/>
    </xf>
    <xf numFmtId="3" fontId="2" fillId="31" borderId="13" xfId="0" applyNumberFormat="1" applyFont="1" applyFill="1" applyBorder="1" applyAlignment="1">
      <alignment horizontal="right" vertical="top"/>
    </xf>
    <xf numFmtId="3" fontId="3" fillId="24" borderId="15" xfId="42" applyNumberFormat="1" applyFont="1" applyFill="1" applyBorder="1" applyAlignment="1">
      <alignment horizontal="right" vertical="top"/>
    </xf>
    <xf numFmtId="0" fontId="3" fillId="0" borderId="14" xfId="42" applyFont="1" applyFill="1" applyBorder="1" applyAlignment="1">
      <alignment wrapText="1"/>
    </xf>
    <xf numFmtId="0" fontId="12" fillId="0" borderId="23" xfId="42" applyFont="1" applyBorder="1" applyAlignment="1"/>
    <xf numFmtId="0" fontId="2" fillId="0" borderId="0" xfId="0" applyFont="1" applyFill="1" applyBorder="1" applyAlignment="1">
      <alignment horizontal="justify" vertical="top" wrapText="1"/>
    </xf>
    <xf numFmtId="0" fontId="1" fillId="0" borderId="15" xfId="0" applyFont="1" applyBorder="1" applyAlignment="1">
      <alignment vertical="top"/>
    </xf>
    <xf numFmtId="0" fontId="26" fillId="0" borderId="0" xfId="42" applyFont="1" applyBorder="1" applyAlignment="1"/>
    <xf numFmtId="0" fontId="3" fillId="0" borderId="14" xfId="42" applyFont="1" applyBorder="1" applyAlignment="1">
      <alignment wrapText="1"/>
    </xf>
    <xf numFmtId="0" fontId="2" fillId="0" borderId="0" xfId="0" applyFont="1" applyAlignment="1">
      <alignment vertical="top" wrapText="1"/>
    </xf>
    <xf numFmtId="0" fontId="2" fillId="31" borderId="15" xfId="0" applyFont="1" applyFill="1" applyBorder="1" applyAlignment="1">
      <alignment vertical="top"/>
    </xf>
    <xf numFmtId="165" fontId="2" fillId="31" borderId="15" xfId="0" applyNumberFormat="1" applyFont="1" applyFill="1" applyBorder="1" applyAlignment="1">
      <alignment vertical="top"/>
    </xf>
    <xf numFmtId="1" fontId="2" fillId="31" borderId="18" xfId="0" applyNumberFormat="1" applyFont="1" applyFill="1" applyBorder="1" applyAlignment="1">
      <alignment vertical="top"/>
    </xf>
    <xf numFmtId="0" fontId="2" fillId="31" borderId="13" xfId="0" applyFont="1" applyFill="1" applyBorder="1" applyAlignment="1">
      <alignment vertical="top"/>
    </xf>
    <xf numFmtId="165" fontId="2" fillId="31" borderId="13" xfId="0" applyNumberFormat="1" applyFont="1" applyFill="1" applyBorder="1" applyAlignment="1">
      <alignment vertical="top"/>
    </xf>
    <xf numFmtId="0" fontId="3" fillId="0" borderId="0" xfId="0" applyFont="1"/>
    <xf numFmtId="0" fontId="3" fillId="29" borderId="14" xfId="42" applyFont="1" applyFill="1" applyBorder="1" applyAlignment="1">
      <alignment wrapText="1"/>
    </xf>
    <xf numFmtId="0" fontId="39" fillId="0" borderId="0" xfId="0" applyFont="1"/>
    <xf numFmtId="6" fontId="0" fillId="0" borderId="0" xfId="0" applyNumberFormat="1"/>
    <xf numFmtId="4" fontId="0" fillId="0" borderId="0" xfId="0" applyNumberFormat="1"/>
    <xf numFmtId="0" fontId="31" fillId="0" borderId="0" xfId="0" applyFont="1" applyBorder="1" applyAlignment="1">
      <alignment horizontal="justify" vertical="top" wrapText="1"/>
    </xf>
    <xf numFmtId="1" fontId="31" fillId="0" borderId="0" xfId="0" applyNumberFormat="1" applyFont="1" applyBorder="1" applyAlignment="1">
      <alignment horizontal="right" vertical="top" wrapText="1"/>
    </xf>
    <xf numFmtId="167" fontId="32" fillId="0" borderId="24" xfId="0" applyNumberFormat="1" applyFont="1" applyBorder="1" applyAlignment="1">
      <alignment horizontal="right" vertical="top" wrapText="1"/>
    </xf>
    <xf numFmtId="0" fontId="32" fillId="0" borderId="0" xfId="0" applyFont="1" applyBorder="1" applyAlignment="1">
      <alignment vertical="top" wrapText="1"/>
    </xf>
    <xf numFmtId="0" fontId="3" fillId="0" borderId="19" xfId="0" applyFont="1" applyBorder="1" applyAlignment="1">
      <alignment horizontal="left" vertical="top" wrapText="1"/>
    </xf>
    <xf numFmtId="165" fontId="3" fillId="24" borderId="15" xfId="0" applyNumberFormat="1" applyFont="1" applyFill="1" applyBorder="1" applyAlignment="1">
      <alignment vertical="top" wrapText="1"/>
    </xf>
    <xf numFmtId="165" fontId="3" fillId="24" borderId="51" xfId="0" applyNumberFormat="1" applyFont="1" applyFill="1" applyBorder="1" applyAlignment="1">
      <alignment vertical="top" wrapText="1"/>
    </xf>
    <xf numFmtId="165" fontId="12" fillId="0" borderId="15" xfId="42" applyNumberFormat="1" applyFont="1" applyBorder="1" applyAlignment="1">
      <alignment horizontal="right" vertical="top" wrapText="1"/>
    </xf>
    <xf numFmtId="170" fontId="32" fillId="0" borderId="24" xfId="0" applyNumberFormat="1" applyFont="1" applyBorder="1" applyAlignment="1">
      <alignment horizontal="right" vertical="top" wrapText="1"/>
    </xf>
    <xf numFmtId="0" fontId="27" fillId="0" borderId="0" xfId="0" applyFont="1"/>
    <xf numFmtId="165" fontId="3" fillId="0" borderId="58" xfId="0" applyNumberFormat="1" applyFont="1" applyFill="1" applyBorder="1" applyAlignment="1">
      <alignment vertical="top" wrapText="1"/>
    </xf>
    <xf numFmtId="0" fontId="32" fillId="0" borderId="15" xfId="0" applyFont="1" applyBorder="1" applyAlignment="1">
      <alignment vertical="top" wrapText="1"/>
    </xf>
    <xf numFmtId="165" fontId="3" fillId="0" borderId="46" xfId="0" applyNumberFormat="1" applyFont="1" applyFill="1" applyBorder="1" applyAlignment="1">
      <alignment vertical="top" wrapText="1"/>
    </xf>
    <xf numFmtId="0" fontId="32" fillId="0" borderId="50" xfId="0" applyFont="1" applyBorder="1" applyAlignment="1">
      <alignment vertical="top" wrapText="1"/>
    </xf>
    <xf numFmtId="0" fontId="32" fillId="0" borderId="59" xfId="0" applyFont="1" applyBorder="1" applyAlignment="1">
      <alignment vertical="top" wrapText="1"/>
    </xf>
    <xf numFmtId="2" fontId="3" fillId="0" borderId="60" xfId="0" applyNumberFormat="1" applyFont="1" applyFill="1" applyBorder="1" applyAlignment="1">
      <alignment vertical="top" wrapText="1"/>
    </xf>
    <xf numFmtId="0" fontId="3" fillId="0" borderId="61" xfId="0" applyFont="1" applyBorder="1" applyAlignment="1">
      <alignment horizontal="left" vertical="top" wrapText="1"/>
    </xf>
    <xf numFmtId="0" fontId="32" fillId="0" borderId="13" xfId="0" applyFont="1" applyBorder="1" applyAlignment="1">
      <alignment vertical="top" wrapText="1"/>
    </xf>
    <xf numFmtId="2" fontId="3" fillId="0" borderId="46" xfId="0" applyNumberFormat="1" applyFont="1" applyFill="1" applyBorder="1" applyAlignment="1">
      <alignment vertical="top" wrapText="1"/>
    </xf>
    <xf numFmtId="0" fontId="32" fillId="0" borderId="46" xfId="0" applyFont="1" applyBorder="1" applyAlignment="1">
      <alignment vertical="top" wrapText="1"/>
    </xf>
    <xf numFmtId="0" fontId="0" fillId="0" borderId="26" xfId="0" applyBorder="1"/>
    <xf numFmtId="0" fontId="3" fillId="0" borderId="0" xfId="0" applyFont="1" applyBorder="1" applyAlignment="1">
      <alignment horizontal="left" vertical="top" wrapText="1"/>
    </xf>
    <xf numFmtId="0" fontId="32" fillId="0" borderId="17" xfId="0" applyFont="1" applyBorder="1" applyAlignment="1">
      <alignment vertical="top" wrapText="1"/>
    </xf>
    <xf numFmtId="0" fontId="0" fillId="0" borderId="24" xfId="0" applyBorder="1"/>
    <xf numFmtId="0" fontId="32" fillId="0" borderId="36" xfId="0" applyFont="1" applyBorder="1" applyAlignment="1">
      <alignment vertical="top" wrapText="1"/>
    </xf>
    <xf numFmtId="1" fontId="3" fillId="0" borderId="46" xfId="0" applyNumberFormat="1" applyFont="1" applyFill="1" applyBorder="1" applyAlignment="1">
      <alignment vertical="top" wrapText="1"/>
    </xf>
    <xf numFmtId="1" fontId="0" fillId="0" borderId="18" xfId="0" applyNumberFormat="1" applyBorder="1"/>
    <xf numFmtId="0" fontId="32" fillId="0" borderId="0" xfId="0" applyFont="1" applyFill="1" applyBorder="1" applyAlignment="1">
      <alignment vertical="top" wrapText="1"/>
    </xf>
    <xf numFmtId="1" fontId="2" fillId="0" borderId="0" xfId="0" applyNumberFormat="1" applyFont="1" applyFill="1" applyBorder="1" applyAlignment="1">
      <alignment vertical="top"/>
    </xf>
    <xf numFmtId="1" fontId="0" fillId="0" borderId="0" xfId="0" applyNumberFormat="1" applyFill="1" applyBorder="1" applyAlignment="1">
      <alignment vertical="top"/>
    </xf>
    <xf numFmtId="1" fontId="2" fillId="0" borderId="0" xfId="0" applyNumberFormat="1" applyFont="1" applyFill="1" applyBorder="1" applyAlignment="1">
      <alignment vertical="top" wrapText="1"/>
    </xf>
    <xf numFmtId="166" fontId="3" fillId="24" borderId="62" xfId="0" applyNumberFormat="1" applyFont="1" applyFill="1" applyBorder="1" applyAlignment="1">
      <alignment vertical="top" wrapText="1"/>
    </xf>
    <xf numFmtId="0" fontId="3" fillId="0" borderId="61" xfId="0" applyFont="1" applyBorder="1" applyAlignment="1">
      <alignment vertical="top" wrapText="1"/>
    </xf>
    <xf numFmtId="166" fontId="3" fillId="24" borderId="15" xfId="0" applyNumberFormat="1" applyFont="1" applyFill="1" applyBorder="1" applyAlignment="1">
      <alignment vertical="top" wrapText="1"/>
    </xf>
    <xf numFmtId="165" fontId="3" fillId="24" borderId="46" xfId="0" applyNumberFormat="1" applyFont="1" applyFill="1" applyBorder="1" applyAlignment="1">
      <alignment vertical="top" wrapText="1"/>
    </xf>
    <xf numFmtId="165" fontId="3" fillId="24" borderId="58" xfId="0" applyNumberFormat="1" applyFont="1" applyFill="1" applyBorder="1" applyAlignment="1">
      <alignment vertical="top" wrapText="1"/>
    </xf>
    <xf numFmtId="0" fontId="32" fillId="0" borderId="39" xfId="0" applyFont="1" applyBorder="1" applyAlignment="1">
      <alignment vertical="top" wrapText="1"/>
    </xf>
    <xf numFmtId="0" fontId="32" fillId="0" borderId="31" xfId="0" applyFont="1" applyBorder="1" applyAlignment="1">
      <alignment vertical="top" wrapText="1"/>
    </xf>
    <xf numFmtId="0" fontId="3" fillId="0" borderId="63" xfId="0" applyFont="1" applyBorder="1" applyAlignment="1">
      <alignment vertical="top"/>
    </xf>
    <xf numFmtId="0" fontId="3" fillId="0" borderId="45" xfId="0" applyFont="1" applyBorder="1" applyAlignment="1">
      <alignment vertical="top" wrapText="1"/>
    </xf>
    <xf numFmtId="0" fontId="3" fillId="0" borderId="41" xfId="0" applyFont="1" applyBorder="1" applyAlignment="1">
      <alignment vertical="top" wrapText="1"/>
    </xf>
    <xf numFmtId="1" fontId="3" fillId="0" borderId="37" xfId="0" applyNumberFormat="1" applyFont="1" applyFill="1" applyBorder="1" applyAlignment="1">
      <alignment vertical="top" wrapText="1"/>
    </xf>
    <xf numFmtId="1" fontId="0" fillId="0" borderId="62" xfId="0" applyNumberFormat="1" applyBorder="1"/>
    <xf numFmtId="165" fontId="12" fillId="0" borderId="46" xfId="42" applyNumberFormat="1" applyFont="1" applyBorder="1" applyAlignment="1">
      <alignment horizontal="right" vertical="top" wrapText="1"/>
    </xf>
    <xf numFmtId="0" fontId="12" fillId="0" borderId="24" xfId="42" applyFont="1" applyBorder="1" applyAlignment="1">
      <alignment wrapText="1"/>
    </xf>
    <xf numFmtId="0" fontId="12" fillId="0" borderId="45" xfId="42" applyFont="1" applyBorder="1" applyAlignment="1">
      <alignment wrapText="1"/>
    </xf>
    <xf numFmtId="166" fontId="12" fillId="0" borderId="62" xfId="42" applyNumberFormat="1" applyFont="1" applyBorder="1"/>
    <xf numFmtId="166" fontId="12" fillId="0" borderId="37" xfId="42" applyNumberFormat="1" applyFont="1" applyBorder="1" applyAlignment="1">
      <alignment horizontal="right" vertical="top" wrapText="1"/>
    </xf>
    <xf numFmtId="0" fontId="12" fillId="0" borderId="41" xfId="42" applyFont="1" applyBorder="1" applyAlignment="1">
      <alignment wrapText="1"/>
    </xf>
    <xf numFmtId="165" fontId="12" fillId="0" borderId="37" xfId="42" applyNumberFormat="1" applyFont="1" applyBorder="1" applyAlignment="1">
      <alignment horizontal="right" vertical="top" wrapText="1"/>
    </xf>
    <xf numFmtId="166" fontId="12" fillId="0" borderId="64" xfId="42" applyNumberFormat="1" applyFont="1" applyBorder="1" applyAlignment="1">
      <alignment horizontal="right" vertical="top" wrapText="1"/>
    </xf>
    <xf numFmtId="0" fontId="12" fillId="0" borderId="65" xfId="42" applyFont="1" applyBorder="1" applyAlignment="1">
      <alignment wrapText="1"/>
    </xf>
    <xf numFmtId="165" fontId="12" fillId="0" borderId="64" xfId="42" applyNumberFormat="1" applyFont="1" applyBorder="1" applyAlignment="1">
      <alignment horizontal="right" vertical="top" wrapText="1"/>
    </xf>
    <xf numFmtId="0" fontId="12" fillId="0" borderId="63" xfId="42" applyFont="1" applyBorder="1" applyAlignment="1">
      <alignment wrapText="1"/>
    </xf>
    <xf numFmtId="166" fontId="12" fillId="0" borderId="18" xfId="42" applyNumberFormat="1" applyFont="1" applyBorder="1"/>
    <xf numFmtId="0" fontId="12" fillId="0" borderId="16" xfId="42" applyBorder="1" applyAlignment="1">
      <alignment wrapText="1"/>
    </xf>
    <xf numFmtId="165" fontId="0" fillId="0" borderId="66" xfId="0" applyNumberFormat="1" applyFill="1" applyBorder="1" applyAlignment="1">
      <alignment vertical="top"/>
    </xf>
    <xf numFmtId="1" fontId="2" fillId="31" borderId="59" xfId="0" applyNumberFormat="1" applyFont="1" applyFill="1" applyBorder="1" applyAlignment="1">
      <alignment vertical="top"/>
    </xf>
    <xf numFmtId="1" fontId="0" fillId="0" borderId="62" xfId="0" applyNumberFormat="1" applyBorder="1" applyAlignment="1">
      <alignment vertical="top"/>
    </xf>
    <xf numFmtId="1" fontId="2" fillId="31" borderId="62" xfId="0" applyNumberFormat="1" applyFont="1" applyFill="1" applyBorder="1" applyAlignment="1">
      <alignment vertical="top"/>
    </xf>
    <xf numFmtId="1" fontId="0" fillId="29" borderId="62" xfId="0" applyNumberFormat="1" applyFill="1" applyBorder="1" applyAlignment="1">
      <alignment vertical="top"/>
    </xf>
    <xf numFmtId="1" fontId="0" fillId="0" borderId="67" xfId="0" applyNumberFormat="1" applyBorder="1" applyAlignment="1">
      <alignment vertical="top"/>
    </xf>
    <xf numFmtId="1" fontId="2" fillId="32" borderId="23" xfId="0" applyNumberFormat="1" applyFont="1" applyFill="1" applyBorder="1" applyAlignment="1">
      <alignment vertical="top" wrapText="1"/>
    </xf>
    <xf numFmtId="1" fontId="2" fillId="31" borderId="13" xfId="0" applyNumberFormat="1" applyFont="1" applyFill="1" applyBorder="1" applyAlignment="1">
      <alignment vertical="top"/>
    </xf>
    <xf numFmtId="1" fontId="0" fillId="0" borderId="15" xfId="0" applyNumberFormat="1" applyBorder="1" applyAlignment="1">
      <alignment vertical="top"/>
    </xf>
    <xf numFmtId="1" fontId="2" fillId="31" borderId="15" xfId="0" applyNumberFormat="1" applyFont="1" applyFill="1" applyBorder="1" applyAlignment="1">
      <alignment vertical="top"/>
    </xf>
    <xf numFmtId="1" fontId="0" fillId="29" borderId="15" xfId="0" applyNumberFormat="1" applyFill="1" applyBorder="1" applyAlignment="1">
      <alignment vertical="top"/>
    </xf>
    <xf numFmtId="1" fontId="0" fillId="0" borderId="30" xfId="0" applyNumberFormat="1" applyBorder="1" applyAlignment="1">
      <alignment vertical="top"/>
    </xf>
    <xf numFmtId="1" fontId="2" fillId="32" borderId="31" xfId="0" applyNumberFormat="1" applyFont="1" applyFill="1" applyBorder="1" applyAlignment="1">
      <alignment vertical="top" wrapText="1"/>
    </xf>
    <xf numFmtId="0" fontId="30" fillId="0" borderId="23" xfId="0" applyFont="1" applyBorder="1" applyAlignment="1">
      <alignment horizontal="justify" vertical="top" wrapText="1"/>
    </xf>
    <xf numFmtId="0" fontId="2" fillId="29" borderId="28" xfId="0" applyFont="1" applyFill="1" applyBorder="1"/>
    <xf numFmtId="164" fontId="0" fillId="0" borderId="30" xfId="0" applyNumberFormat="1" applyBorder="1" applyAlignment="1">
      <alignment vertical="top"/>
    </xf>
    <xf numFmtId="0" fontId="0" fillId="0" borderId="32" xfId="0" applyBorder="1" applyAlignment="1">
      <alignment vertical="top"/>
    </xf>
    <xf numFmtId="0" fontId="2" fillId="32" borderId="44" xfId="0" applyFont="1" applyFill="1" applyBorder="1"/>
    <xf numFmtId="0" fontId="2" fillId="32" borderId="45" xfId="0" applyFont="1" applyFill="1" applyBorder="1"/>
    <xf numFmtId="0" fontId="0" fillId="0" borderId="16" xfId="0" applyBorder="1"/>
    <xf numFmtId="0" fontId="18" fillId="0" borderId="0" xfId="35" applyAlignment="1" applyProtection="1"/>
    <xf numFmtId="0" fontId="2" fillId="31" borderId="50" xfId="0" applyFont="1" applyFill="1" applyBorder="1"/>
    <xf numFmtId="0" fontId="0" fillId="0" borderId="51" xfId="0" applyBorder="1"/>
    <xf numFmtId="0" fontId="2" fillId="31" borderId="51" xfId="0" applyFont="1" applyFill="1" applyBorder="1"/>
    <xf numFmtId="0" fontId="0" fillId="0" borderId="68" xfId="0" applyBorder="1"/>
    <xf numFmtId="0" fontId="2" fillId="32" borderId="69" xfId="0" applyFont="1" applyFill="1" applyBorder="1"/>
    <xf numFmtId="0" fontId="3" fillId="0" borderId="14" xfId="0" applyFont="1" applyBorder="1" applyAlignment="1">
      <alignment wrapText="1"/>
    </xf>
    <xf numFmtId="3" fontId="26" fillId="32" borderId="31" xfId="0" applyNumberFormat="1" applyFont="1" applyFill="1" applyBorder="1"/>
    <xf numFmtId="3" fontId="2" fillId="31" borderId="37" xfId="0" applyNumberFormat="1" applyFont="1" applyFill="1" applyBorder="1"/>
    <xf numFmtId="3" fontId="0" fillId="0" borderId="37" xfId="0" applyNumberFormat="1" applyBorder="1"/>
    <xf numFmtId="3" fontId="2" fillId="31" borderId="36" xfId="0" applyNumberFormat="1" applyFont="1" applyFill="1" applyBorder="1"/>
    <xf numFmtId="0" fontId="33" fillId="31" borderId="27" xfId="40" applyFont="1" applyFill="1" applyBorder="1" applyAlignment="1">
      <alignment horizontal="center" textRotation="90" wrapText="1"/>
    </xf>
    <xf numFmtId="0" fontId="12" fillId="0" borderId="27" xfId="42" applyBorder="1" applyAlignment="1">
      <alignment horizontal="center" textRotation="90"/>
    </xf>
    <xf numFmtId="0" fontId="32" fillId="0" borderId="25" xfId="40" applyFont="1" applyBorder="1" applyAlignment="1">
      <alignment horizontal="center" textRotation="90" wrapText="1"/>
    </xf>
    <xf numFmtId="0" fontId="33" fillId="31" borderId="25" xfId="40" applyFont="1" applyFill="1" applyBorder="1" applyAlignment="1">
      <alignment horizontal="center" textRotation="90" wrapText="1"/>
    </xf>
    <xf numFmtId="0" fontId="32" fillId="32" borderId="27" xfId="40" applyFont="1" applyFill="1" applyBorder="1" applyAlignment="1">
      <alignment horizontal="center" textRotation="90" wrapText="1"/>
    </xf>
    <xf numFmtId="0" fontId="26" fillId="0" borderId="0" xfId="42" applyFont="1" applyAlignment="1"/>
    <xf numFmtId="0" fontId="12" fillId="0" borderId="0" xfId="42"/>
    <xf numFmtId="0" fontId="12" fillId="0" borderId="0" xfId="42" applyAlignment="1">
      <alignment wrapText="1"/>
    </xf>
    <xf numFmtId="0" fontId="12" fillId="0" borderId="0" xfId="42" applyAlignment="1"/>
    <xf numFmtId="0" fontId="26" fillId="24" borderId="10" xfId="42" applyFont="1" applyFill="1" applyBorder="1" applyAlignment="1">
      <alignment horizontal="left" vertical="top"/>
    </xf>
    <xf numFmtId="0" fontId="26" fillId="0" borderId="11" xfId="42" applyFont="1" applyBorder="1"/>
    <xf numFmtId="0" fontId="26" fillId="0" borderId="12" xfId="42" applyFont="1" applyBorder="1" applyAlignment="1">
      <alignment wrapText="1"/>
    </xf>
    <xf numFmtId="0" fontId="26" fillId="25" borderId="13" xfId="42" applyFont="1" applyFill="1" applyBorder="1" applyAlignment="1">
      <alignment horizontal="left" vertical="top"/>
    </xf>
    <xf numFmtId="0" fontId="12" fillId="25" borderId="15" xfId="42" applyFont="1" applyFill="1" applyBorder="1"/>
    <xf numFmtId="0" fontId="3" fillId="0" borderId="14" xfId="42" applyFont="1" applyBorder="1" applyAlignment="1">
      <alignment wrapText="1"/>
    </xf>
    <xf numFmtId="0" fontId="12" fillId="0" borderId="14" xfId="42" applyFont="1" applyBorder="1" applyAlignment="1">
      <alignment wrapText="1"/>
    </xf>
    <xf numFmtId="0" fontId="12" fillId="0" borderId="14" xfId="42" applyFont="1" applyFill="1" applyBorder="1" applyAlignment="1">
      <alignment wrapText="1"/>
    </xf>
    <xf numFmtId="0" fontId="12" fillId="26" borderId="15" xfId="42" applyFont="1" applyFill="1" applyBorder="1" applyAlignment="1">
      <alignment horizontal="right" vertical="top"/>
    </xf>
    <xf numFmtId="0" fontId="12" fillId="26" borderId="14" xfId="42" applyFont="1" applyFill="1" applyBorder="1" applyAlignment="1">
      <alignment wrapText="1"/>
    </xf>
    <xf numFmtId="0" fontId="12" fillId="29" borderId="15" xfId="42" applyFont="1" applyFill="1" applyBorder="1" applyAlignment="1">
      <alignment horizontal="right" vertical="top"/>
    </xf>
    <xf numFmtId="0" fontId="12" fillId="29" borderId="14" xfId="42" applyFont="1" applyFill="1" applyBorder="1" applyAlignment="1">
      <alignment wrapText="1"/>
    </xf>
    <xf numFmtId="3" fontId="12" fillId="0" borderId="15" xfId="42" applyNumberFormat="1" applyFont="1" applyBorder="1" applyAlignment="1">
      <alignment horizontal="right" vertical="top"/>
    </xf>
    <xf numFmtId="3" fontId="12" fillId="0" borderId="15" xfId="42" applyNumberFormat="1" applyFont="1" applyFill="1" applyBorder="1" applyAlignment="1">
      <alignment horizontal="right" vertical="top"/>
    </xf>
    <xf numFmtId="3" fontId="12" fillId="29" borderId="15" xfId="42" applyNumberFormat="1" applyFont="1" applyFill="1" applyBorder="1" applyAlignment="1">
      <alignment horizontal="right" vertical="top"/>
    </xf>
    <xf numFmtId="3" fontId="12" fillId="24" borderId="15" xfId="42" applyNumberFormat="1" applyFont="1" applyFill="1" applyBorder="1" applyAlignment="1">
      <alignment horizontal="right" vertical="top"/>
    </xf>
    <xf numFmtId="3" fontId="12" fillId="0" borderId="14" xfId="42" applyNumberFormat="1" applyFont="1" applyFill="1" applyBorder="1" applyAlignment="1">
      <alignment wrapText="1"/>
    </xf>
    <xf numFmtId="0" fontId="3" fillId="0" borderId="14" xfId="42" applyFont="1" applyFill="1" applyBorder="1" applyAlignment="1">
      <alignment wrapText="1"/>
    </xf>
    <xf numFmtId="3" fontId="12" fillId="27" borderId="15" xfId="42" applyNumberFormat="1" applyFont="1" applyFill="1" applyBorder="1" applyAlignment="1">
      <alignment horizontal="right" vertical="top"/>
    </xf>
    <xf numFmtId="0" fontId="12" fillId="27" borderId="14" xfId="42" applyFont="1" applyFill="1" applyBorder="1" applyAlignment="1">
      <alignment wrapText="1"/>
    </xf>
    <xf numFmtId="6" fontId="12" fillId="0" borderId="15" xfId="42" applyNumberFormat="1" applyFont="1" applyFill="1" applyBorder="1" applyAlignment="1">
      <alignment horizontal="right" vertical="top" wrapText="1"/>
    </xf>
    <xf numFmtId="165" fontId="12" fillId="0" borderId="15" xfId="42" applyNumberFormat="1" applyFont="1" applyBorder="1" applyAlignment="1">
      <alignment horizontal="right" vertical="top"/>
    </xf>
    <xf numFmtId="165" fontId="12" fillId="0" borderId="15" xfId="42" applyNumberFormat="1" applyFont="1" applyFill="1" applyBorder="1" applyAlignment="1">
      <alignment horizontal="right" vertical="top"/>
    </xf>
    <xf numFmtId="165" fontId="12" fillId="29" borderId="15" xfId="42" applyNumberFormat="1" applyFont="1" applyFill="1" applyBorder="1" applyAlignment="1">
      <alignment horizontal="right" vertical="top"/>
    </xf>
    <xf numFmtId="0" fontId="12" fillId="28" borderId="15" xfId="42" applyFont="1" applyFill="1" applyBorder="1" applyAlignment="1">
      <alignment horizontal="right" vertical="top"/>
    </xf>
    <xf numFmtId="0" fontId="12" fillId="28" borderId="14" xfId="42" applyFont="1" applyFill="1" applyBorder="1" applyAlignment="1">
      <alignment wrapText="1"/>
    </xf>
    <xf numFmtId="165" fontId="12" fillId="0" borderId="15" xfId="42" applyNumberFormat="1" applyFont="1" applyBorder="1" applyAlignment="1">
      <alignment horizontal="right" vertical="top" wrapText="1"/>
    </xf>
    <xf numFmtId="0" fontId="12" fillId="0" borderId="45" xfId="42" applyFont="1" applyBorder="1" applyAlignment="1">
      <alignment wrapText="1"/>
    </xf>
    <xf numFmtId="166" fontId="12" fillId="0" borderId="37" xfId="42" applyNumberFormat="1" applyFont="1" applyBorder="1" applyAlignment="1">
      <alignment horizontal="right" vertical="top" wrapText="1"/>
    </xf>
    <xf numFmtId="0" fontId="12" fillId="0" borderId="0" xfId="42" applyFont="1" applyAlignment="1">
      <alignment wrapText="1"/>
    </xf>
    <xf numFmtId="0" fontId="26" fillId="24" borderId="42" xfId="42" applyFont="1" applyFill="1" applyBorder="1" applyAlignment="1">
      <alignment horizontal="left" vertical="top"/>
    </xf>
    <xf numFmtId="0" fontId="12" fillId="32" borderId="44" xfId="42" applyFill="1" applyBorder="1"/>
    <xf numFmtId="0" fontId="26" fillId="26" borderId="34" xfId="42" applyFont="1" applyFill="1" applyBorder="1" applyAlignment="1">
      <alignment horizontal="left" vertical="top"/>
    </xf>
    <xf numFmtId="0" fontId="12" fillId="32" borderId="45" xfId="42" applyFill="1" applyBorder="1"/>
    <xf numFmtId="0" fontId="12" fillId="0" borderId="34" xfId="42" applyFont="1" applyBorder="1" applyAlignment="1">
      <alignment horizontal="left" vertical="top"/>
    </xf>
    <xf numFmtId="0" fontId="12" fillId="29" borderId="13" xfId="42" applyFont="1" applyFill="1" applyBorder="1" applyAlignment="1">
      <alignment wrapText="1"/>
    </xf>
    <xf numFmtId="0" fontId="12" fillId="29" borderId="15" xfId="42" applyFont="1" applyFill="1" applyBorder="1" applyAlignment="1">
      <alignment wrapText="1"/>
    </xf>
    <xf numFmtId="3" fontId="2" fillId="31" borderId="13" xfId="1" applyNumberFormat="1" applyFont="1" applyFill="1" applyBorder="1" applyAlignment="1">
      <alignment vertical="top"/>
    </xf>
    <xf numFmtId="3" fontId="2" fillId="31" borderId="15" xfId="1" applyNumberFormat="1" applyFont="1" applyFill="1" applyBorder="1" applyAlignment="1">
      <alignment vertical="top"/>
    </xf>
    <xf numFmtId="3" fontId="2" fillId="32" borderId="45" xfId="1" applyNumberFormat="1" applyFont="1" applyFill="1" applyBorder="1" applyAlignment="1">
      <alignment vertical="top"/>
    </xf>
    <xf numFmtId="0" fontId="12" fillId="0" borderId="34" xfId="42" applyFont="1" applyFill="1" applyBorder="1" applyAlignment="1">
      <alignment horizontal="left" vertical="top"/>
    </xf>
    <xf numFmtId="3" fontId="12" fillId="29" borderId="13" xfId="42" applyNumberFormat="1" applyFont="1" applyFill="1" applyBorder="1" applyAlignment="1">
      <alignment wrapText="1"/>
    </xf>
    <xf numFmtId="3" fontId="12" fillId="29" borderId="15" xfId="42" applyNumberFormat="1" applyFont="1" applyFill="1" applyBorder="1" applyAlignment="1">
      <alignment wrapText="1"/>
    </xf>
    <xf numFmtId="3" fontId="12" fillId="32" borderId="45" xfId="42" applyNumberFormat="1" applyFill="1" applyBorder="1"/>
    <xf numFmtId="3" fontId="12" fillId="24" borderId="14" xfId="42" applyNumberFormat="1" applyFont="1" applyFill="1" applyBorder="1" applyAlignment="1">
      <alignment horizontal="right" vertical="top"/>
    </xf>
    <xf numFmtId="3" fontId="2" fillId="32" borderId="45" xfId="40" applyNumberFormat="1" applyFont="1" applyFill="1" applyBorder="1" applyAlignment="1">
      <alignment vertical="top"/>
    </xf>
    <xf numFmtId="3" fontId="36" fillId="0" borderId="15" xfId="40" applyNumberFormat="1" applyBorder="1" applyAlignment="1">
      <alignment vertical="top"/>
    </xf>
    <xf numFmtId="3" fontId="36" fillId="0" borderId="14" xfId="40" applyNumberFormat="1" applyBorder="1" applyAlignment="1">
      <alignment vertical="top"/>
    </xf>
    <xf numFmtId="3" fontId="12" fillId="32" borderId="45" xfId="42" applyNumberFormat="1" applyFill="1" applyBorder="1" applyAlignment="1">
      <alignment vertical="top"/>
    </xf>
    <xf numFmtId="3" fontId="2" fillId="31" borderId="13" xfId="40" applyNumberFormat="1" applyFont="1" applyFill="1" applyBorder="1" applyAlignment="1">
      <alignment vertical="top"/>
    </xf>
    <xf numFmtId="3" fontId="12" fillId="24" borderId="15" xfId="42" applyNumberFormat="1" applyFont="1" applyFill="1" applyBorder="1" applyAlignment="1">
      <alignment vertical="top"/>
    </xf>
    <xf numFmtId="3" fontId="2" fillId="31" borderId="15" xfId="40" applyNumberFormat="1" applyFont="1" applyFill="1" applyBorder="1" applyAlignment="1">
      <alignment vertical="top"/>
    </xf>
    <xf numFmtId="3" fontId="12" fillId="24" borderId="14" xfId="42" applyNumberFormat="1" applyFont="1" applyFill="1" applyBorder="1" applyAlignment="1">
      <alignment vertical="top"/>
    </xf>
    <xf numFmtId="3" fontId="12" fillId="29" borderId="14" xfId="42" applyNumberFormat="1" applyFont="1" applyFill="1" applyBorder="1" applyAlignment="1">
      <alignment wrapText="1"/>
    </xf>
    <xf numFmtId="0" fontId="3" fillId="0" borderId="34" xfId="42" applyFont="1" applyBorder="1" applyAlignment="1">
      <alignment horizontal="left" vertical="top"/>
    </xf>
    <xf numFmtId="0" fontId="26" fillId="27" borderId="34" xfId="42" applyFont="1" applyFill="1" applyBorder="1" applyAlignment="1">
      <alignment horizontal="left" vertical="top"/>
    </xf>
    <xf numFmtId="0" fontId="3" fillId="27" borderId="15" xfId="50" applyFill="1" applyBorder="1"/>
    <xf numFmtId="0" fontId="12" fillId="0" borderId="43" xfId="42" applyFont="1" applyBorder="1" applyAlignment="1">
      <alignment horizontal="left" vertical="top"/>
    </xf>
    <xf numFmtId="0" fontId="3" fillId="0" borderId="0" xfId="50" applyFill="1" applyBorder="1"/>
    <xf numFmtId="0" fontId="2" fillId="0" borderId="0" xfId="50" applyFont="1"/>
    <xf numFmtId="0" fontId="3" fillId="0" borderId="0" xfId="50"/>
    <xf numFmtId="0" fontId="2" fillId="34" borderId="15" xfId="50" applyFont="1" applyFill="1" applyBorder="1"/>
    <xf numFmtId="0" fontId="2" fillId="26" borderId="14" xfId="50" applyFont="1" applyFill="1" applyBorder="1"/>
    <xf numFmtId="0" fontId="2" fillId="0" borderId="49" xfId="50" applyFont="1" applyBorder="1"/>
    <xf numFmtId="0" fontId="3" fillId="32" borderId="51" xfId="50" applyFill="1" applyBorder="1" applyAlignment="1"/>
    <xf numFmtId="0" fontId="3" fillId="25" borderId="51" xfId="50" applyFill="1" applyBorder="1" applyAlignment="1"/>
    <xf numFmtId="0" fontId="3" fillId="28" borderId="51" xfId="50" applyFill="1" applyBorder="1" applyAlignment="1"/>
    <xf numFmtId="167" fontId="2" fillId="26" borderId="53" xfId="50" applyNumberFormat="1" applyFont="1" applyFill="1" applyBorder="1"/>
    <xf numFmtId="167" fontId="2" fillId="26" borderId="54" xfId="50" applyNumberFormat="1" applyFont="1" applyFill="1" applyBorder="1"/>
    <xf numFmtId="167" fontId="2" fillId="26" borderId="55" xfId="50" applyNumberFormat="1" applyFont="1" applyFill="1" applyBorder="1"/>
    <xf numFmtId="0" fontId="3" fillId="0" borderId="42" xfId="50" applyBorder="1"/>
    <xf numFmtId="167" fontId="3" fillId="0" borderId="10" xfId="50" applyNumberFormat="1" applyFont="1" applyBorder="1"/>
    <xf numFmtId="167" fontId="3" fillId="0" borderId="11" xfId="50" applyNumberFormat="1" applyFont="1" applyBorder="1"/>
    <xf numFmtId="167" fontId="2" fillId="26" borderId="12" xfId="50" applyNumberFormat="1" applyFont="1" applyFill="1" applyBorder="1"/>
    <xf numFmtId="0" fontId="3" fillId="0" borderId="34" xfId="50" applyBorder="1"/>
    <xf numFmtId="167" fontId="3" fillId="0" borderId="13" xfId="50" applyNumberFormat="1" applyFont="1" applyBorder="1"/>
    <xf numFmtId="167" fontId="3" fillId="0" borderId="15" xfId="50" applyNumberFormat="1" applyFont="1" applyBorder="1"/>
    <xf numFmtId="167" fontId="2" fillId="26" borderId="14" xfId="50" applyNumberFormat="1" applyFont="1" applyFill="1" applyBorder="1"/>
    <xf numFmtId="0" fontId="3" fillId="0" borderId="43" xfId="50" applyFill="1" applyBorder="1"/>
    <xf numFmtId="0" fontId="3" fillId="0" borderId="56" xfId="50" applyFill="1" applyBorder="1"/>
    <xf numFmtId="167" fontId="3" fillId="0" borderId="17" xfId="50" applyNumberFormat="1" applyFont="1" applyBorder="1"/>
    <xf numFmtId="167" fontId="3" fillId="0" borderId="18" xfId="50" applyNumberFormat="1" applyFont="1" applyBorder="1"/>
    <xf numFmtId="167" fontId="2" fillId="26" borderId="16" xfId="50" applyNumberFormat="1" applyFont="1" applyFill="1" applyBorder="1"/>
    <xf numFmtId="0" fontId="2" fillId="0" borderId="57" xfId="50" applyFont="1" applyBorder="1"/>
    <xf numFmtId="0" fontId="2" fillId="0" borderId="22" xfId="50" applyFont="1" applyBorder="1"/>
    <xf numFmtId="0" fontId="3" fillId="0" borderId="0" xfId="50" applyBorder="1"/>
    <xf numFmtId="0" fontId="2" fillId="0" borderId="0" xfId="50" applyFont="1" applyBorder="1"/>
    <xf numFmtId="3" fontId="3" fillId="0" borderId="14" xfId="42" applyNumberFormat="1" applyFont="1" applyFill="1" applyBorder="1" applyAlignment="1">
      <alignment wrapText="1"/>
    </xf>
    <xf numFmtId="165" fontId="12" fillId="0" borderId="46" xfId="42" applyNumberFormat="1" applyFont="1" applyBorder="1" applyAlignment="1">
      <alignment horizontal="right" vertical="top" wrapText="1"/>
    </xf>
    <xf numFmtId="166" fontId="12" fillId="0" borderId="18" xfId="42" applyNumberFormat="1" applyFont="1" applyBorder="1"/>
    <xf numFmtId="3" fontId="12" fillId="0" borderId="14" xfId="42" applyNumberFormat="1" applyFont="1" applyFill="1" applyBorder="1" applyAlignment="1">
      <alignment horizontal="right" vertical="top"/>
    </xf>
    <xf numFmtId="0" fontId="12" fillId="0" borderId="0" xfId="42" applyFont="1" applyAlignment="1"/>
    <xf numFmtId="0" fontId="27" fillId="25" borderId="14" xfId="42" applyFont="1" applyFill="1" applyBorder="1" applyAlignment="1">
      <alignment wrapText="1"/>
    </xf>
    <xf numFmtId="0" fontId="12" fillId="0" borderId="16" xfId="42" applyBorder="1" applyAlignment="1">
      <alignment wrapText="1"/>
    </xf>
    <xf numFmtId="0" fontId="12" fillId="0" borderId="0" xfId="42" applyBorder="1"/>
    <xf numFmtId="0" fontId="40" fillId="0" borderId="23" xfId="0" applyFont="1" applyBorder="1" applyAlignment="1">
      <alignment horizontal="justify" vertical="top" wrapText="1"/>
    </xf>
    <xf numFmtId="1" fontId="40" fillId="0" borderId="24" xfId="0" applyNumberFormat="1" applyFont="1" applyBorder="1" applyAlignment="1">
      <alignment horizontal="right" vertical="top" wrapText="1"/>
    </xf>
    <xf numFmtId="2" fontId="40" fillId="0" borderId="24" xfId="0" applyNumberFormat="1" applyFont="1" applyBorder="1" applyAlignment="1">
      <alignment horizontal="right" vertical="top" wrapText="1"/>
    </xf>
    <xf numFmtId="6" fontId="32" fillId="0" borderId="24" xfId="0" applyNumberFormat="1" applyFont="1" applyFill="1" applyBorder="1" applyAlignment="1">
      <alignment horizontal="right" vertical="top" wrapText="1"/>
    </xf>
    <xf numFmtId="169" fontId="32" fillId="0" borderId="24" xfId="0" applyNumberFormat="1" applyFont="1" applyFill="1" applyBorder="1" applyAlignment="1">
      <alignment horizontal="right" vertical="top" wrapText="1"/>
    </xf>
    <xf numFmtId="0" fontId="3" fillId="32" borderId="15" xfId="50" applyFill="1" applyBorder="1"/>
    <xf numFmtId="0" fontId="3" fillId="25" borderId="15" xfId="50" applyFill="1" applyBorder="1"/>
    <xf numFmtId="0" fontId="3" fillId="0" borderId="52" xfId="50" applyBorder="1"/>
    <xf numFmtId="167" fontId="2" fillId="26" borderId="11" xfId="50" applyNumberFormat="1" applyFont="1" applyFill="1" applyBorder="1"/>
    <xf numFmtId="0" fontId="32" fillId="0" borderId="10" xfId="0" applyFont="1" applyBorder="1" applyAlignment="1">
      <alignment horizontal="left" wrapText="1"/>
    </xf>
    <xf numFmtId="0" fontId="32" fillId="0" borderId="13" xfId="0" applyFont="1" applyBorder="1" applyAlignment="1">
      <alignment horizontal="left" wrapText="1"/>
    </xf>
    <xf numFmtId="0" fontId="41" fillId="0" borderId="13" xfId="42" applyFont="1" applyBorder="1" applyAlignment="1">
      <alignment horizontal="left"/>
    </xf>
    <xf numFmtId="0" fontId="32" fillId="0" borderId="17" xfId="0" applyFont="1" applyBorder="1" applyAlignment="1">
      <alignment horizontal="left" wrapText="1"/>
    </xf>
    <xf numFmtId="0" fontId="2" fillId="32" borderId="10" xfId="50" applyFont="1" applyFill="1" applyBorder="1"/>
    <xf numFmtId="0" fontId="2" fillId="32" borderId="13" xfId="50" applyFont="1" applyFill="1" applyBorder="1"/>
    <xf numFmtId="0" fontId="12" fillId="35" borderId="50" xfId="51" applyFont="1" applyFill="1" applyBorder="1" applyAlignment="1"/>
    <xf numFmtId="0" fontId="3" fillId="32" borderId="11" xfId="50" applyFill="1" applyBorder="1"/>
    <xf numFmtId="0" fontId="3" fillId="25" borderId="11" xfId="50" applyFill="1" applyBorder="1"/>
    <xf numFmtId="0" fontId="2" fillId="25" borderId="15" xfId="50" applyFont="1" applyFill="1" applyBorder="1"/>
    <xf numFmtId="0" fontId="3" fillId="27" borderId="11" xfId="50" applyFill="1" applyBorder="1"/>
    <xf numFmtId="0" fontId="2" fillId="27" borderId="15" xfId="50" applyFont="1" applyFill="1" applyBorder="1"/>
    <xf numFmtId="0" fontId="12" fillId="36" borderId="51" xfId="51" applyFont="1" applyFill="1" applyBorder="1" applyAlignment="1"/>
    <xf numFmtId="0" fontId="3" fillId="28" borderId="11" xfId="50" applyFill="1" applyBorder="1"/>
    <xf numFmtId="0" fontId="2" fillId="28" borderId="15" xfId="50" applyFont="1" applyFill="1" applyBorder="1"/>
    <xf numFmtId="167" fontId="2" fillId="26" borderId="15" xfId="50" applyNumberFormat="1" applyFont="1" applyFill="1" applyBorder="1"/>
    <xf numFmtId="167" fontId="2" fillId="26" borderId="18" xfId="50" applyNumberFormat="1" applyFont="1" applyFill="1" applyBorder="1"/>
    <xf numFmtId="0" fontId="3" fillId="34" borderId="11" xfId="50" applyFill="1" applyBorder="1"/>
    <xf numFmtId="0" fontId="12" fillId="37" borderId="51" xfId="51" applyFont="1" applyFill="1" applyBorder="1" applyAlignment="1"/>
    <xf numFmtId="0" fontId="3" fillId="26" borderId="12" xfId="50" applyFill="1" applyBorder="1"/>
    <xf numFmtId="0" fontId="26" fillId="38" borderId="19" xfId="51" applyFont="1" applyFill="1" applyBorder="1" applyAlignment="1"/>
    <xf numFmtId="0" fontId="2" fillId="0" borderId="12" xfId="50" applyFont="1" applyBorder="1"/>
    <xf numFmtId="0" fontId="2" fillId="0" borderId="14" xfId="50" applyFont="1" applyBorder="1"/>
    <xf numFmtId="0" fontId="2" fillId="0" borderId="16" xfId="50" applyFont="1" applyBorder="1"/>
    <xf numFmtId="0" fontId="2" fillId="31" borderId="36" xfId="50" applyFont="1" applyFill="1" applyBorder="1"/>
    <xf numFmtId="0" fontId="2" fillId="31" borderId="37" xfId="50" applyFont="1" applyFill="1" applyBorder="1"/>
    <xf numFmtId="0" fontId="12" fillId="0" borderId="0" xfId="42" applyFill="1"/>
    <xf numFmtId="0" fontId="12" fillId="0" borderId="0" xfId="42" applyFill="1" applyBorder="1"/>
    <xf numFmtId="167" fontId="12" fillId="0" borderId="15" xfId="42" applyNumberFormat="1" applyFont="1" applyFill="1" applyBorder="1" applyAlignment="1">
      <alignment horizontal="right" vertical="top" wrapText="1"/>
    </xf>
    <xf numFmtId="0" fontId="3" fillId="0" borderId="13" xfId="42" applyFont="1" applyFill="1" applyBorder="1" applyAlignment="1">
      <alignment horizontal="left" vertical="top"/>
    </xf>
    <xf numFmtId="0" fontId="2" fillId="25" borderId="11" xfId="50" applyFont="1" applyFill="1" applyBorder="1"/>
    <xf numFmtId="0" fontId="2" fillId="27" borderId="11" xfId="50" applyFont="1" applyFill="1" applyBorder="1"/>
    <xf numFmtId="0" fontId="2" fillId="28" borderId="11" xfId="50" applyFont="1" applyFill="1" applyBorder="1"/>
    <xf numFmtId="0" fontId="2" fillId="34" borderId="11" xfId="50" applyFont="1" applyFill="1" applyBorder="1"/>
    <xf numFmtId="0" fontId="2" fillId="26" borderId="12" xfId="50" applyFont="1" applyFill="1" applyBorder="1"/>
    <xf numFmtId="0" fontId="12" fillId="35" borderId="17" xfId="51" applyFont="1" applyFill="1" applyBorder="1" applyAlignment="1"/>
    <xf numFmtId="0" fontId="3" fillId="32" borderId="18" xfId="50" applyFill="1" applyBorder="1" applyAlignment="1"/>
    <xf numFmtId="0" fontId="3" fillId="25" borderId="18" xfId="50" applyFill="1" applyBorder="1" applyAlignment="1"/>
    <xf numFmtId="0" fontId="12" fillId="36" borderId="18" xfId="51" applyFont="1" applyFill="1" applyBorder="1" applyAlignment="1"/>
    <xf numFmtId="0" fontId="3" fillId="28" borderId="18" xfId="50" applyFill="1" applyBorder="1" applyAlignment="1"/>
    <xf numFmtId="0" fontId="12" fillId="37" borderId="18" xfId="51" applyFont="1" applyFill="1" applyBorder="1" applyAlignment="1"/>
    <xf numFmtId="0" fontId="26" fillId="38" borderId="16" xfId="51" applyFont="1" applyFill="1" applyBorder="1" applyAlignment="1"/>
    <xf numFmtId="167" fontId="2" fillId="0" borderId="11" xfId="50" applyNumberFormat="1" applyFont="1" applyFill="1" applyBorder="1"/>
    <xf numFmtId="167" fontId="2" fillId="0" borderId="15" xfId="50" applyNumberFormat="1" applyFont="1" applyFill="1" applyBorder="1"/>
    <xf numFmtId="167" fontId="2" fillId="0" borderId="18" xfId="50" applyNumberFormat="1" applyFont="1" applyFill="1" applyBorder="1"/>
    <xf numFmtId="0" fontId="3" fillId="0" borderId="14" xfId="42" applyFont="1" applyBorder="1" applyAlignment="1">
      <alignment vertical="top" wrapText="1"/>
    </xf>
    <xf numFmtId="3" fontId="12" fillId="0" borderId="15" xfId="42" applyNumberFormat="1" applyFont="1" applyFill="1" applyBorder="1" applyAlignment="1">
      <alignment horizontal="right" vertical="top"/>
    </xf>
    <xf numFmtId="165" fontId="3" fillId="0" borderId="15" xfId="42" applyNumberFormat="1" applyFont="1" applyFill="1" applyBorder="1" applyAlignment="1">
      <alignment horizontal="right" vertical="top"/>
    </xf>
    <xf numFmtId="0" fontId="3" fillId="0" borderId="0" xfId="39" applyFont="1" applyFill="1"/>
    <xf numFmtId="0" fontId="12" fillId="0" borderId="23" xfId="42" applyFont="1" applyBorder="1" applyAlignment="1">
      <alignment wrapText="1"/>
    </xf>
    <xf numFmtId="0" fontId="33" fillId="24" borderId="25" xfId="0" applyFont="1" applyFill="1" applyBorder="1" applyAlignment="1">
      <alignment horizontal="center" vertical="top" wrapText="1"/>
    </xf>
    <xf numFmtId="0" fontId="33" fillId="24" borderId="24" xfId="0" applyFont="1" applyFill="1" applyBorder="1" applyAlignment="1">
      <alignment horizontal="center" vertical="top" wrapText="1"/>
    </xf>
    <xf numFmtId="6" fontId="33" fillId="0" borderId="21" xfId="0" applyNumberFormat="1" applyFont="1" applyBorder="1" applyAlignment="1">
      <alignment horizontal="right" vertical="top" wrapText="1"/>
    </xf>
    <xf numFmtId="6" fontId="33" fillId="0" borderId="23" xfId="0" applyNumberFormat="1" applyFont="1" applyFill="1" applyBorder="1" applyAlignment="1">
      <alignment horizontal="right" vertical="top" wrapText="1"/>
    </xf>
    <xf numFmtId="169" fontId="33" fillId="0" borderId="21" xfId="0" applyNumberFormat="1" applyFont="1" applyFill="1" applyBorder="1" applyAlignment="1">
      <alignment horizontal="right" vertical="top" wrapText="1"/>
    </xf>
    <xf numFmtId="169" fontId="33" fillId="0" borderId="23" xfId="0" applyNumberFormat="1" applyFont="1" applyBorder="1" applyAlignment="1">
      <alignment horizontal="right" vertical="top" wrapText="1"/>
    </xf>
    <xf numFmtId="0" fontId="33" fillId="29" borderId="23" xfId="0" applyFont="1" applyFill="1" applyBorder="1" applyAlignment="1">
      <alignment vertical="top" wrapText="1"/>
    </xf>
    <xf numFmtId="6" fontId="33" fillId="0" borderId="23" xfId="0" applyNumberFormat="1" applyFont="1" applyBorder="1" applyAlignment="1">
      <alignment horizontal="right" vertical="top" wrapText="1"/>
    </xf>
    <xf numFmtId="0" fontId="0" fillId="0" borderId="0" xfId="0" applyBorder="1" applyAlignment="1">
      <alignment vertical="top" wrapText="1"/>
    </xf>
    <xf numFmtId="0" fontId="0" fillId="0" borderId="72" xfId="0" applyBorder="1" applyAlignment="1">
      <alignment vertical="top" wrapText="1"/>
    </xf>
    <xf numFmtId="0" fontId="0" fillId="0" borderId="0" xfId="0" applyBorder="1" applyAlignment="1">
      <alignment wrapText="1"/>
    </xf>
    <xf numFmtId="0" fontId="0" fillId="0" borderId="71" xfId="0" applyBorder="1" applyAlignment="1">
      <alignment wrapText="1"/>
    </xf>
    <xf numFmtId="0" fontId="35" fillId="0" borderId="70" xfId="0" applyFont="1" applyBorder="1" applyAlignment="1">
      <alignment wrapText="1"/>
    </xf>
    <xf numFmtId="0" fontId="35" fillId="0" borderId="0" xfId="0" applyFont="1" applyBorder="1" applyAlignment="1">
      <alignment wrapText="1"/>
    </xf>
    <xf numFmtId="0" fontId="0" fillId="0" borderId="70" xfId="0" applyBorder="1" applyAlignment="1">
      <alignment vertical="top" wrapText="1"/>
    </xf>
    <xf numFmtId="0" fontId="0" fillId="0" borderId="38" xfId="0" applyBorder="1" applyAlignment="1">
      <alignment vertical="top" wrapText="1"/>
    </xf>
    <xf numFmtId="0" fontId="2" fillId="0" borderId="50" xfId="0" applyFont="1" applyBorder="1"/>
    <xf numFmtId="0" fontId="2" fillId="0" borderId="68" xfId="0" applyFont="1" applyBorder="1"/>
    <xf numFmtId="0" fontId="0" fillId="0" borderId="19" xfId="0" applyBorder="1"/>
    <xf numFmtId="166" fontId="0" fillId="0" borderId="18" xfId="0" applyNumberFormat="1" applyBorder="1" applyAlignment="1">
      <alignment vertical="top"/>
    </xf>
    <xf numFmtId="165" fontId="0" fillId="39" borderId="15" xfId="0" applyNumberFormat="1" applyFill="1" applyBorder="1" applyAlignment="1">
      <alignment vertical="top"/>
    </xf>
    <xf numFmtId="0" fontId="3" fillId="0" borderId="0" xfId="0" applyFont="1" applyFill="1"/>
    <xf numFmtId="3" fontId="3" fillId="40" borderId="15" xfId="0" applyNumberFormat="1" applyFont="1" applyFill="1" applyBorder="1" applyAlignment="1">
      <alignment vertical="top" wrapText="1"/>
    </xf>
    <xf numFmtId="0" fontId="3" fillId="0" borderId="15" xfId="0" applyFont="1" applyBorder="1" applyAlignment="1">
      <alignment vertical="top"/>
    </xf>
    <xf numFmtId="164" fontId="3" fillId="0" borderId="15" xfId="0" applyNumberFormat="1" applyFont="1" applyBorder="1" applyAlignment="1">
      <alignment vertical="top"/>
    </xf>
    <xf numFmtId="0" fontId="3" fillId="0" borderId="15" xfId="0" applyFont="1" applyFill="1" applyBorder="1" applyAlignment="1">
      <alignment vertical="top"/>
    </xf>
    <xf numFmtId="3" fontId="3" fillId="0" borderId="30" xfId="0" applyNumberFormat="1" applyFont="1" applyBorder="1" applyAlignment="1">
      <alignment vertical="top"/>
    </xf>
    <xf numFmtId="165" fontId="3" fillId="0" borderId="30" xfId="0" applyNumberFormat="1" applyFont="1" applyBorder="1" applyAlignment="1">
      <alignment vertical="top"/>
    </xf>
    <xf numFmtId="0" fontId="3" fillId="26" borderId="15" xfId="0" applyFont="1" applyFill="1" applyBorder="1"/>
    <xf numFmtId="0" fontId="3" fillId="0" borderId="15" xfId="0" applyFont="1" applyBorder="1"/>
    <xf numFmtId="0" fontId="30" fillId="0" borderId="0" xfId="0" applyFont="1" applyBorder="1" applyAlignment="1">
      <alignment horizontal="justify" vertical="center" wrapText="1"/>
    </xf>
    <xf numFmtId="0" fontId="0" fillId="0" borderId="0" xfId="0"/>
    <xf numFmtId="0" fontId="3" fillId="0" borderId="0" xfId="0" applyFont="1"/>
    <xf numFmtId="0" fontId="0" fillId="0" borderId="0" xfId="0"/>
    <xf numFmtId="0" fontId="0" fillId="0" borderId="62" xfId="0" applyBorder="1"/>
    <xf numFmtId="9" fontId="33" fillId="0" borderId="23" xfId="52" applyFont="1" applyBorder="1" applyAlignment="1">
      <alignment horizontal="right" vertical="top" wrapText="1"/>
    </xf>
    <xf numFmtId="9" fontId="33" fillId="0" borderId="21" xfId="52" applyFont="1" applyBorder="1" applyAlignment="1">
      <alignment horizontal="right" vertical="top" wrapText="1"/>
    </xf>
    <xf numFmtId="0" fontId="33" fillId="0" borderId="0" xfId="0" applyFont="1" applyFill="1" applyBorder="1" applyAlignment="1">
      <alignment vertical="top" wrapText="1"/>
    </xf>
    <xf numFmtId="0" fontId="33" fillId="0" borderId="0" xfId="0" applyFont="1"/>
    <xf numFmtId="49" fontId="33" fillId="0" borderId="0" xfId="0" applyNumberFormat="1" applyFont="1"/>
    <xf numFmtId="0" fontId="0" fillId="0" borderId="0" xfId="0"/>
    <xf numFmtId="1" fontId="0" fillId="0" borderId="15" xfId="0" applyNumberFormat="1" applyFill="1" applyBorder="1" applyAlignment="1">
      <alignment vertical="top"/>
    </xf>
    <xf numFmtId="0" fontId="12" fillId="0" borderId="27" xfId="42" applyFill="1" applyBorder="1" applyAlignment="1">
      <alignment horizontal="center" textRotation="90"/>
    </xf>
    <xf numFmtId="0" fontId="32" fillId="0" borderId="25" xfId="40" applyFont="1" applyFill="1" applyBorder="1" applyAlignment="1">
      <alignment horizontal="center" textRotation="90" wrapText="1"/>
    </xf>
    <xf numFmtId="165" fontId="0" fillId="41" borderId="15" xfId="0" applyNumberFormat="1" applyFill="1" applyBorder="1" applyAlignment="1">
      <alignment vertical="top"/>
    </xf>
    <xf numFmtId="0" fontId="0" fillId="41" borderId="11" xfId="0" applyFill="1" applyBorder="1"/>
    <xf numFmtId="0" fontId="0" fillId="41" borderId="15" xfId="0" applyFill="1" applyBorder="1"/>
    <xf numFmtId="0" fontId="0" fillId="41" borderId="15" xfId="0" applyFill="1" applyBorder="1" applyAlignment="1">
      <alignment vertical="top"/>
    </xf>
    <xf numFmtId="1" fontId="1" fillId="41" borderId="15" xfId="0" applyNumberFormat="1" applyFont="1" applyFill="1" applyBorder="1" applyAlignment="1">
      <alignment vertical="top"/>
    </xf>
    <xf numFmtId="1" fontId="38" fillId="41" borderId="15" xfId="0" applyNumberFormat="1" applyFont="1" applyFill="1" applyBorder="1"/>
    <xf numFmtId="0" fontId="38" fillId="41" borderId="15" xfId="0" applyFont="1" applyFill="1" applyBorder="1"/>
    <xf numFmtId="165" fontId="38" fillId="41" borderId="15" xfId="0" applyNumberFormat="1" applyFont="1" applyFill="1" applyBorder="1" applyAlignment="1">
      <alignment vertical="top"/>
    </xf>
    <xf numFmtId="0" fontId="38" fillId="41" borderId="15" xfId="0" applyFont="1" applyFill="1" applyBorder="1" applyAlignment="1">
      <alignment vertical="top"/>
    </xf>
    <xf numFmtId="0" fontId="0" fillId="0" borderId="0" xfId="0"/>
    <xf numFmtId="0" fontId="0" fillId="0" borderId="0" xfId="0" applyAlignment="1"/>
    <xf numFmtId="0" fontId="0" fillId="0" borderId="0" xfId="0"/>
    <xf numFmtId="0" fontId="30" fillId="0" borderId="0" xfId="0" applyFont="1" applyAlignment="1"/>
    <xf numFmtId="0" fontId="3" fillId="0" borderId="0" xfId="0" applyFont="1" applyAlignment="1"/>
    <xf numFmtId="0" fontId="12" fillId="0" borderId="0" xfId="42" applyFont="1" applyFill="1" applyAlignment="1"/>
    <xf numFmtId="0" fontId="32" fillId="0" borderId="40" xfId="0" applyFont="1" applyBorder="1" applyAlignment="1">
      <alignment vertical="top" wrapText="1"/>
    </xf>
    <xf numFmtId="165" fontId="2" fillId="31" borderId="50" xfId="0" applyNumberFormat="1" applyFont="1" applyFill="1" applyBorder="1" applyAlignment="1">
      <alignment vertical="top"/>
    </xf>
    <xf numFmtId="165" fontId="0" fillId="0" borderId="51" xfId="0" applyNumberFormat="1" applyBorder="1" applyAlignment="1">
      <alignment vertical="top"/>
    </xf>
    <xf numFmtId="165" fontId="0" fillId="29" borderId="51" xfId="0" applyNumberFormat="1" applyFill="1" applyBorder="1" applyAlignment="1">
      <alignment vertical="top"/>
    </xf>
    <xf numFmtId="165" fontId="2" fillId="31" borderId="51" xfId="0" applyNumberFormat="1" applyFont="1" applyFill="1" applyBorder="1" applyAlignment="1">
      <alignment vertical="top"/>
    </xf>
    <xf numFmtId="165" fontId="0" fillId="0" borderId="68" xfId="0" applyNumberFormat="1" applyBorder="1" applyAlignment="1">
      <alignment vertical="top"/>
    </xf>
    <xf numFmtId="165" fontId="0" fillId="0" borderId="14" xfId="0" applyNumberFormat="1" applyBorder="1" applyAlignment="1">
      <alignment vertical="top"/>
    </xf>
    <xf numFmtId="1" fontId="0" fillId="0" borderId="14" xfId="0" applyNumberFormat="1" applyBorder="1" applyAlignment="1">
      <alignment vertical="top"/>
    </xf>
    <xf numFmtId="1" fontId="0" fillId="0" borderId="16" xfId="0" applyNumberFormat="1" applyBorder="1" applyAlignment="1">
      <alignment vertical="top"/>
    </xf>
    <xf numFmtId="165" fontId="2" fillId="31" borderId="46" xfId="0" applyNumberFormat="1" applyFont="1" applyFill="1" applyBorder="1" applyAlignment="1">
      <alignment vertical="top"/>
    </xf>
    <xf numFmtId="1" fontId="2" fillId="31" borderId="46" xfId="0" applyNumberFormat="1" applyFont="1" applyFill="1" applyBorder="1" applyAlignment="1">
      <alignment vertical="top"/>
    </xf>
    <xf numFmtId="1" fontId="2" fillId="31" borderId="48" xfId="0" applyNumberFormat="1" applyFont="1" applyFill="1" applyBorder="1" applyAlignment="1">
      <alignment vertical="top"/>
    </xf>
    <xf numFmtId="0" fontId="32" fillId="0" borderId="33" xfId="0" applyFont="1" applyBorder="1" applyAlignment="1">
      <alignment vertical="top" wrapText="1"/>
    </xf>
    <xf numFmtId="1" fontId="2" fillId="32" borderId="69" xfId="0" applyNumberFormat="1" applyFont="1" applyFill="1" applyBorder="1" applyAlignment="1">
      <alignment vertical="top" wrapText="1"/>
    </xf>
    <xf numFmtId="167" fontId="2" fillId="0" borderId="46" xfId="0" applyNumberFormat="1" applyFont="1" applyFill="1" applyBorder="1" applyAlignment="1">
      <alignment vertical="top"/>
    </xf>
    <xf numFmtId="167" fontId="2" fillId="0" borderId="48" xfId="0" applyNumberFormat="1" applyFont="1" applyFill="1" applyBorder="1" applyAlignment="1">
      <alignment vertical="top"/>
    </xf>
    <xf numFmtId="167" fontId="3" fillId="0" borderId="46" xfId="0" applyNumberFormat="1" applyFont="1" applyFill="1" applyBorder="1" applyAlignment="1">
      <alignment vertical="top"/>
    </xf>
    <xf numFmtId="167" fontId="3" fillId="0" borderId="48" xfId="0" applyNumberFormat="1" applyFont="1" applyFill="1" applyBorder="1" applyAlignment="1">
      <alignment vertical="top"/>
    </xf>
    <xf numFmtId="167" fontId="26" fillId="32" borderId="31" xfId="0" applyNumberFormat="1" applyFont="1" applyFill="1" applyBorder="1" applyAlignment="1">
      <alignment vertical="top"/>
    </xf>
    <xf numFmtId="167" fontId="26" fillId="32" borderId="33" xfId="0" applyNumberFormat="1" applyFont="1" applyFill="1" applyBorder="1" applyAlignment="1">
      <alignment vertical="top"/>
    </xf>
    <xf numFmtId="167" fontId="26" fillId="32" borderId="31" xfId="52" applyNumberFormat="1" applyFont="1" applyFill="1" applyBorder="1" applyAlignment="1">
      <alignment vertical="top"/>
    </xf>
    <xf numFmtId="167" fontId="26" fillId="32" borderId="33" xfId="52" applyNumberFormat="1" applyFont="1" applyFill="1" applyBorder="1" applyAlignment="1">
      <alignment vertical="top"/>
    </xf>
    <xf numFmtId="0" fontId="3" fillId="0" borderId="0" xfId="42" applyFont="1" applyBorder="1" applyAlignment="1">
      <alignment vertical="top" wrapText="1"/>
    </xf>
    <xf numFmtId="167" fontId="1" fillId="31" borderId="13" xfId="39" applyNumberFormat="1" applyFill="1" applyBorder="1"/>
    <xf numFmtId="167" fontId="1" fillId="0" borderId="15" xfId="39" applyNumberFormat="1" applyBorder="1"/>
    <xf numFmtId="167" fontId="1" fillId="31" borderId="15" xfId="39" applyNumberFormat="1" applyFill="1" applyBorder="1"/>
    <xf numFmtId="167" fontId="1" fillId="0" borderId="14" xfId="39" applyNumberFormat="1" applyBorder="1"/>
    <xf numFmtId="167" fontId="26" fillId="32" borderId="45" xfId="42" applyNumberFormat="1" applyFont="1" applyFill="1" applyBorder="1"/>
    <xf numFmtId="167" fontId="1" fillId="31" borderId="17" xfId="39" applyNumberFormat="1" applyFill="1" applyBorder="1"/>
    <xf numFmtId="167" fontId="1" fillId="0" borderId="18" xfId="39" applyNumberFormat="1" applyBorder="1"/>
    <xf numFmtId="167" fontId="1" fillId="31" borderId="18" xfId="39" applyNumberFormat="1" applyFill="1" applyBorder="1"/>
    <xf numFmtId="167" fontId="1" fillId="0" borderId="16" xfId="39" applyNumberFormat="1" applyBorder="1"/>
    <xf numFmtId="167" fontId="2" fillId="31" borderId="13" xfId="39" applyNumberFormat="1" applyFont="1" applyFill="1" applyBorder="1"/>
    <xf numFmtId="167" fontId="2" fillId="31" borderId="17" xfId="39" applyNumberFormat="1" applyFont="1" applyFill="1" applyBorder="1"/>
    <xf numFmtId="167" fontId="2" fillId="31" borderId="15" xfId="39" applyNumberFormat="1" applyFont="1" applyFill="1" applyBorder="1"/>
    <xf numFmtId="167" fontId="2" fillId="31" borderId="18" xfId="39" applyNumberFormat="1" applyFont="1" applyFill="1" applyBorder="1"/>
    <xf numFmtId="167" fontId="26" fillId="32" borderId="33" xfId="42" applyNumberFormat="1" applyFont="1" applyFill="1" applyBorder="1"/>
    <xf numFmtId="0" fontId="12" fillId="35" borderId="50" xfId="41" applyFont="1" applyFill="1" applyBorder="1" applyAlignment="1"/>
    <xf numFmtId="0" fontId="12" fillId="36" borderId="51" xfId="41" applyFont="1" applyFill="1" applyBorder="1" applyAlignment="1"/>
    <xf numFmtId="0" fontId="12" fillId="37" borderId="51" xfId="41" applyFont="1" applyFill="1" applyBorder="1" applyAlignment="1"/>
    <xf numFmtId="167" fontId="1" fillId="0" borderId="10" xfId="39" applyNumberFormat="1" applyFont="1" applyBorder="1"/>
    <xf numFmtId="167" fontId="1" fillId="0" borderId="11" xfId="39" applyNumberFormat="1" applyFont="1" applyBorder="1"/>
    <xf numFmtId="167" fontId="1" fillId="0" borderId="13" xfId="39" applyNumberFormat="1" applyFont="1" applyBorder="1"/>
    <xf numFmtId="167" fontId="1" fillId="0" borderId="15" xfId="39" applyNumberFormat="1" applyFont="1" applyBorder="1"/>
    <xf numFmtId="167" fontId="1" fillId="0" borderId="17" xfId="39" applyNumberFormat="1" applyFont="1" applyBorder="1"/>
    <xf numFmtId="167" fontId="1" fillId="0" borderId="18" xfId="39" applyNumberFormat="1" applyFont="1" applyBorder="1"/>
    <xf numFmtId="0" fontId="2" fillId="25" borderId="11" xfId="39" applyFont="1" applyFill="1" applyBorder="1"/>
    <xf numFmtId="0" fontId="2" fillId="27" borderId="11" xfId="39" applyFont="1" applyFill="1" applyBorder="1"/>
    <xf numFmtId="0" fontId="2" fillId="28" borderId="11" xfId="39" applyFont="1" applyFill="1" applyBorder="1"/>
    <xf numFmtId="0" fontId="2" fillId="34" borderId="11" xfId="39" applyFont="1" applyFill="1" applyBorder="1"/>
    <xf numFmtId="0" fontId="2" fillId="26" borderId="12" xfId="39" applyFont="1" applyFill="1" applyBorder="1"/>
    <xf numFmtId="0" fontId="12" fillId="35" borderId="17" xfId="41" applyFont="1" applyFill="1" applyBorder="1" applyAlignment="1"/>
    <xf numFmtId="0" fontId="1" fillId="32" borderId="18" xfId="39" applyFill="1" applyBorder="1" applyAlignment="1"/>
    <xf numFmtId="0" fontId="1" fillId="25" borderId="18" xfId="39" applyFill="1" applyBorder="1" applyAlignment="1"/>
    <xf numFmtId="0" fontId="12" fillId="36" borderId="18" xfId="41" applyFont="1" applyFill="1" applyBorder="1" applyAlignment="1"/>
    <xf numFmtId="0" fontId="1" fillId="28" borderId="18" xfId="39" applyFill="1" applyBorder="1" applyAlignment="1"/>
    <xf numFmtId="0" fontId="12" fillId="37" borderId="18" xfId="41" applyFont="1" applyFill="1" applyBorder="1" applyAlignment="1"/>
    <xf numFmtId="0" fontId="26" fillId="38" borderId="16" xfId="41" applyFont="1" applyFill="1" applyBorder="1" applyAlignment="1"/>
    <xf numFmtId="0" fontId="1" fillId="0" borderId="10" xfId="39" applyFont="1" applyBorder="1"/>
    <xf numFmtId="167" fontId="1" fillId="0" borderId="11" xfId="39" applyNumberFormat="1" applyFont="1" applyFill="1" applyBorder="1"/>
    <xf numFmtId="167" fontId="2" fillId="26" borderId="11" xfId="39" applyNumberFormat="1" applyFont="1" applyFill="1" applyBorder="1"/>
    <xf numFmtId="0" fontId="2" fillId="0" borderId="12" xfId="39" applyFont="1" applyBorder="1"/>
    <xf numFmtId="0" fontId="1" fillId="0" borderId="13" xfId="39" applyFont="1" applyBorder="1"/>
    <xf numFmtId="167" fontId="1" fillId="0" borderId="15" xfId="39" applyNumberFormat="1" applyFont="1" applyFill="1" applyBorder="1"/>
    <xf numFmtId="167" fontId="2" fillId="26" borderId="15" xfId="39" applyNumberFormat="1" applyFont="1" applyFill="1" applyBorder="1"/>
    <xf numFmtId="0" fontId="2" fillId="0" borderId="14" xfId="39" applyFont="1" applyBorder="1"/>
    <xf numFmtId="0" fontId="1" fillId="0" borderId="17" xfId="39" applyFont="1" applyBorder="1"/>
    <xf numFmtId="167" fontId="1" fillId="0" borderId="18" xfId="39" applyNumberFormat="1" applyFont="1" applyFill="1" applyBorder="1"/>
    <xf numFmtId="167" fontId="2" fillId="26" borderId="18" xfId="39" applyNumberFormat="1" applyFont="1" applyFill="1" applyBorder="1"/>
    <xf numFmtId="0" fontId="2" fillId="0" borderId="16" xfId="39" applyFont="1" applyBorder="1"/>
    <xf numFmtId="0" fontId="42" fillId="35" borderId="50" xfId="41" applyFont="1" applyFill="1" applyBorder="1" applyAlignment="1"/>
    <xf numFmtId="0" fontId="42" fillId="36" borderId="51" xfId="41" applyFont="1" applyFill="1" applyBorder="1" applyAlignment="1"/>
    <xf numFmtId="0" fontId="42" fillId="37" borderId="51" xfId="41" applyFont="1" applyFill="1" applyBorder="1" applyAlignment="1"/>
    <xf numFmtId="0" fontId="42" fillId="35" borderId="17" xfId="41" applyFont="1" applyFill="1" applyBorder="1" applyAlignment="1"/>
    <xf numFmtId="0" fontId="42" fillId="36" borderId="18" xfId="41" applyFont="1" applyFill="1" applyBorder="1" applyAlignment="1"/>
    <xf numFmtId="0" fontId="42" fillId="37" borderId="18" xfId="41" applyFont="1" applyFill="1" applyBorder="1" applyAlignment="1"/>
    <xf numFmtId="167" fontId="2" fillId="31" borderId="13" xfId="0" applyNumberFormat="1" applyFont="1" applyFill="1" applyBorder="1" applyAlignment="1">
      <alignment vertical="top" wrapText="1"/>
    </xf>
    <xf numFmtId="167" fontId="2" fillId="31" borderId="15" xfId="0" applyNumberFormat="1" applyFont="1" applyFill="1" applyBorder="1" applyAlignment="1">
      <alignment vertical="top" wrapText="1"/>
    </xf>
    <xf numFmtId="167" fontId="3" fillId="0" borderId="30" xfId="0" applyNumberFormat="1" applyFont="1" applyFill="1" applyBorder="1" applyAlignment="1">
      <alignment vertical="top" wrapText="1"/>
    </xf>
    <xf numFmtId="167" fontId="2" fillId="31" borderId="17" xfId="0" applyNumberFormat="1" applyFont="1" applyFill="1" applyBorder="1" applyAlignment="1">
      <alignment vertical="top" wrapText="1"/>
    </xf>
    <xf numFmtId="167" fontId="3" fillId="0" borderId="18" xfId="0" applyNumberFormat="1" applyFont="1" applyFill="1" applyBorder="1" applyAlignment="1">
      <alignment vertical="top" wrapText="1"/>
    </xf>
    <xf numFmtId="167" fontId="2" fillId="31" borderId="18" xfId="0" applyNumberFormat="1" applyFont="1" applyFill="1" applyBorder="1" applyAlignment="1">
      <alignment vertical="top" wrapText="1"/>
    </xf>
    <xf numFmtId="167" fontId="3" fillId="0" borderId="32" xfId="0" applyNumberFormat="1" applyFont="1" applyFill="1" applyBorder="1" applyAlignment="1">
      <alignment vertical="top" wrapText="1"/>
    </xf>
    <xf numFmtId="167" fontId="2" fillId="32" borderId="33" xfId="0" applyNumberFormat="1" applyFont="1" applyFill="1" applyBorder="1" applyAlignment="1">
      <alignment vertical="top" wrapText="1"/>
    </xf>
    <xf numFmtId="167" fontId="2" fillId="31" borderId="13" xfId="0" applyNumberFormat="1" applyFont="1" applyFill="1" applyBorder="1" applyAlignment="1">
      <alignment vertical="top"/>
    </xf>
    <xf numFmtId="167" fontId="0" fillId="0" borderId="15" xfId="0" applyNumberFormat="1" applyBorder="1" applyAlignment="1">
      <alignment vertical="top"/>
    </xf>
    <xf numFmtId="167" fontId="0" fillId="29" borderId="15" xfId="0" applyNumberFormat="1" applyFill="1" applyBorder="1" applyAlignment="1">
      <alignment vertical="top"/>
    </xf>
    <xf numFmtId="167" fontId="2" fillId="31" borderId="15" xfId="0" applyNumberFormat="1" applyFont="1" applyFill="1" applyBorder="1" applyAlignment="1">
      <alignment vertical="top"/>
    </xf>
    <xf numFmtId="167" fontId="0" fillId="0" borderId="30" xfId="0" applyNumberFormat="1" applyBorder="1" applyAlignment="1">
      <alignment vertical="top"/>
    </xf>
    <xf numFmtId="167" fontId="38" fillId="31" borderId="13" xfId="0" applyNumberFormat="1" applyFont="1" applyFill="1" applyBorder="1" applyAlignment="1">
      <alignment vertical="top"/>
    </xf>
    <xf numFmtId="167" fontId="38" fillId="0" borderId="15" xfId="0" applyNumberFormat="1" applyFont="1" applyBorder="1" applyAlignment="1">
      <alignment vertical="top"/>
    </xf>
    <xf numFmtId="167" fontId="38" fillId="31" borderId="15" xfId="0" applyNumberFormat="1" applyFont="1" applyFill="1" applyBorder="1" applyAlignment="1">
      <alignment vertical="top"/>
    </xf>
    <xf numFmtId="167" fontId="38" fillId="0" borderId="15" xfId="0" applyNumberFormat="1" applyFont="1" applyFill="1" applyBorder="1" applyAlignment="1">
      <alignment vertical="top"/>
    </xf>
    <xf numFmtId="167" fontId="38" fillId="41" borderId="15" xfId="0" applyNumberFormat="1" applyFont="1" applyFill="1" applyBorder="1" applyAlignment="1">
      <alignment vertical="top"/>
    </xf>
    <xf numFmtId="167" fontId="38" fillId="0" borderId="30" xfId="0" applyNumberFormat="1" applyFont="1" applyBorder="1" applyAlignment="1">
      <alignment vertical="top"/>
    </xf>
    <xf numFmtId="167" fontId="37" fillId="32" borderId="31" xfId="0" applyNumberFormat="1" applyFont="1" applyFill="1" applyBorder="1" applyAlignment="1">
      <alignment vertical="top"/>
    </xf>
    <xf numFmtId="165" fontId="0" fillId="0" borderId="15" xfId="0" applyNumberFormat="1" applyFont="1" applyBorder="1" applyAlignment="1">
      <alignment horizontal="right" vertical="top" wrapText="1"/>
    </xf>
    <xf numFmtId="165" fontId="12" fillId="0" borderId="0" xfId="42" applyNumberFormat="1"/>
    <xf numFmtId="165" fontId="3" fillId="0" borderId="15" xfId="42" applyNumberFormat="1" applyFont="1" applyBorder="1" applyAlignment="1">
      <alignment horizontal="right" vertical="top"/>
    </xf>
    <xf numFmtId="0" fontId="6" fillId="0" borderId="0" xfId="0" applyFont="1" applyFill="1" applyBorder="1" applyAlignment="1">
      <alignment horizontal="left" vertical="top" wrapText="1"/>
    </xf>
    <xf numFmtId="0" fontId="3" fillId="0" borderId="0" xfId="0" applyFont="1" applyAlignment="1">
      <alignment vertical="top" wrapText="1"/>
    </xf>
    <xf numFmtId="0" fontId="1" fillId="0" borderId="0" xfId="0" applyFont="1" applyBorder="1" applyAlignment="1">
      <alignment horizontal="left" vertical="top" wrapText="1"/>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wrapText="1"/>
    </xf>
    <xf numFmtId="49" fontId="3" fillId="0" borderId="0" xfId="0" applyNumberFormat="1" applyFont="1" applyAlignment="1">
      <alignment vertical="top" wrapText="1"/>
    </xf>
    <xf numFmtId="0" fontId="3" fillId="0" borderId="0" xfId="0" applyFont="1" applyFill="1" applyBorder="1" applyAlignment="1">
      <alignment horizontal="justify" vertical="top" wrapText="1"/>
    </xf>
    <xf numFmtId="0" fontId="0" fillId="0" borderId="0" xfId="0" applyAlignment="1">
      <alignment wrapText="1"/>
    </xf>
    <xf numFmtId="0" fontId="30" fillId="0" borderId="0" xfId="0" applyFont="1" applyAlignment="1">
      <alignment horizontal="justify"/>
    </xf>
    <xf numFmtId="0" fontId="0" fillId="0" borderId="0" xfId="0" applyAlignment="1"/>
    <xf numFmtId="0" fontId="30" fillId="0" borderId="27" xfId="0" applyFont="1" applyBorder="1" applyAlignment="1">
      <alignment horizontal="justify" vertical="top" wrapText="1"/>
    </xf>
    <xf numFmtId="0" fontId="30" fillId="0" borderId="23" xfId="0" applyFont="1" applyBorder="1" applyAlignment="1">
      <alignment horizontal="justify" vertical="top" wrapText="1"/>
    </xf>
    <xf numFmtId="0" fontId="1" fillId="0" borderId="27" xfId="0" applyFont="1" applyBorder="1" applyAlignment="1">
      <alignment vertical="top" wrapText="1"/>
    </xf>
    <xf numFmtId="0" fontId="3" fillId="0" borderId="40" xfId="0" applyFont="1" applyBorder="1" applyAlignment="1">
      <alignment vertical="top" wrapText="1"/>
    </xf>
    <xf numFmtId="0" fontId="3" fillId="0" borderId="23" xfId="0" applyFont="1" applyBorder="1" applyAlignment="1">
      <alignment vertical="top" wrapText="1"/>
    </xf>
    <xf numFmtId="0" fontId="33" fillId="24" borderId="27" xfId="0" applyFont="1" applyFill="1" applyBorder="1" applyAlignment="1">
      <alignment vertical="top" wrapText="1"/>
    </xf>
    <xf numFmtId="0" fontId="33" fillId="24" borderId="23" xfId="0" applyFont="1" applyFill="1" applyBorder="1" applyAlignment="1">
      <alignment vertical="top" wrapText="1"/>
    </xf>
    <xf numFmtId="0" fontId="30" fillId="0" borderId="0" xfId="0" applyFont="1" applyAlignment="1"/>
    <xf numFmtId="0" fontId="34" fillId="0" borderId="0" xfId="0" applyFont="1" applyAlignment="1">
      <alignment horizontal="left" vertical="top" wrapText="1"/>
    </xf>
    <xf numFmtId="0" fontId="0" fillId="0" borderId="0" xfId="0" applyAlignment="1">
      <alignment horizontal="left" vertical="top" wrapText="1"/>
    </xf>
    <xf numFmtId="0" fontId="3" fillId="0" borderId="15" xfId="0" applyFont="1" applyFill="1" applyBorder="1" applyAlignment="1">
      <alignment vertical="top" wrapText="1"/>
    </xf>
    <xf numFmtId="0" fontId="3" fillId="0" borderId="15" xfId="0" applyFont="1" applyBorder="1" applyAlignment="1">
      <alignment vertical="top" wrapText="1"/>
    </xf>
    <xf numFmtId="0" fontId="0" fillId="0" borderId="15" xfId="0" applyBorder="1" applyAlignment="1">
      <alignment wrapText="1"/>
    </xf>
    <xf numFmtId="0" fontId="1" fillId="0" borderId="72" xfId="0" applyFont="1" applyBorder="1" applyAlignment="1">
      <alignment wrapText="1"/>
    </xf>
    <xf numFmtId="0" fontId="1" fillId="0" borderId="64" xfId="0" applyFont="1" applyBorder="1" applyAlignment="1">
      <alignment wrapText="1"/>
    </xf>
    <xf numFmtId="0" fontId="1" fillId="0" borderId="0" xfId="0" applyFont="1" applyBorder="1" applyAlignment="1">
      <alignment vertical="top" wrapText="1"/>
    </xf>
    <xf numFmtId="0" fontId="1" fillId="0" borderId="71" xfId="0" applyFont="1" applyBorder="1" applyAlignment="1">
      <alignment vertical="top" wrapText="1"/>
    </xf>
    <xf numFmtId="0" fontId="3" fillId="0" borderId="15" xfId="0" applyFont="1" applyBorder="1" applyAlignment="1">
      <alignment horizontal="left" vertical="top" wrapText="1"/>
    </xf>
    <xf numFmtId="0" fontId="0" fillId="0" borderId="15" xfId="0" applyBorder="1" applyAlignment="1">
      <alignment vertical="top" wrapText="1"/>
    </xf>
    <xf numFmtId="0" fontId="0" fillId="0" borderId="15" xfId="0" applyFill="1" applyBorder="1" applyAlignment="1">
      <alignment vertical="top" wrapText="1"/>
    </xf>
    <xf numFmtId="0" fontId="1" fillId="0" borderId="15" xfId="0" applyFont="1" applyFill="1" applyBorder="1" applyAlignment="1">
      <alignment vertical="top" wrapText="1"/>
    </xf>
    <xf numFmtId="0" fontId="2" fillId="0" borderId="27" xfId="50" applyFont="1" applyBorder="1" applyAlignment="1">
      <alignment horizontal="center" wrapText="1"/>
    </xf>
    <xf numFmtId="0" fontId="2" fillId="0" borderId="23" xfId="50" applyFont="1" applyBorder="1" applyAlignment="1">
      <alignment horizontal="center" wrapText="1"/>
    </xf>
  </cellXfs>
  <cellStyles count="53">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_A2106372" xfId="39"/>
    <cellStyle name="Normal_A2106372 2" xfId="50"/>
    <cellStyle name="Normal_A2954929" xfId="40"/>
    <cellStyle name="Normal_data_1" xfId="51"/>
    <cellStyle name="Normal_data_1_A2954929" xfId="41"/>
    <cellStyle name="Normal_Workings for EAP Outputs End August" xfId="42"/>
    <cellStyle name="Note" xfId="43" builtinId="10" customBuiltin="1"/>
    <cellStyle name="Output" xfId="44" builtinId="21" customBuiltin="1"/>
    <cellStyle name="Percent" xfId="52" builtinId="5"/>
    <cellStyle name="Style 1" xfId="1"/>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4" Type="http://schemas.openxmlformats.org/officeDocument/2006/relationships/printerSettings" Target="../printerSettings/printerSettings5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4" Type="http://schemas.openxmlformats.org/officeDocument/2006/relationships/printerSettings" Target="../printerSettings/printerSettings80.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4" Type="http://schemas.openxmlformats.org/officeDocument/2006/relationships/printerSettings" Target="../printerSettings/printerSettings8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4" Type="http://schemas.openxmlformats.org/officeDocument/2006/relationships/printerSettings" Target="../printerSettings/printerSettings88.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1.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4" Type="http://schemas.openxmlformats.org/officeDocument/2006/relationships/printerSettings" Target="../printerSettings/printerSettings9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4" Type="http://schemas.openxmlformats.org/officeDocument/2006/relationships/printerSettings" Target="../printerSettings/printerSettings96.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4" Type="http://schemas.openxmlformats.org/officeDocument/2006/relationships/printerSettings" Target="../printerSettings/printerSettings100.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03.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4" Type="http://schemas.openxmlformats.org/officeDocument/2006/relationships/printerSettings" Target="../printerSettings/printerSettings10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110.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4" Type="http://schemas.openxmlformats.org/officeDocument/2006/relationships/printerSettings" Target="../printerSettings/printerSettings111.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114.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5" Type="http://schemas.openxmlformats.org/officeDocument/2006/relationships/printerSettings" Target="../printerSettings/printerSettings115.bin"/><Relationship Id="rId4" Type="http://schemas.openxmlformats.org/officeDocument/2006/relationships/hyperlink" Target="http://www.scotland.gov.uk/Topics/Statistics/SHCS/LA0810"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24" workbookViewId="0">
      <selection activeCell="G41" sqref="G41"/>
    </sheetView>
  </sheetViews>
  <sheetFormatPr defaultRowHeight="13.2" x14ac:dyDescent="0.25"/>
  <cols>
    <col min="1" max="1" width="18.6640625" customWidth="1"/>
    <col min="2" max="2" width="56.33203125" customWidth="1"/>
  </cols>
  <sheetData>
    <row r="1" spans="1:13" ht="15.6" x14ac:dyDescent="0.3">
      <c r="A1" s="788" t="s">
        <v>536</v>
      </c>
      <c r="B1" s="786"/>
      <c r="C1" s="786"/>
      <c r="D1" s="786"/>
      <c r="E1" s="786"/>
      <c r="F1" s="786"/>
      <c r="G1" s="786"/>
      <c r="H1" s="786"/>
      <c r="I1" s="786"/>
      <c r="J1" s="786"/>
      <c r="K1" s="786"/>
      <c r="L1" s="786"/>
      <c r="M1" s="786"/>
    </row>
    <row r="2" spans="1:13" x14ac:dyDescent="0.25">
      <c r="A2" s="789" t="s">
        <v>537</v>
      </c>
      <c r="B2" s="789"/>
      <c r="C2" s="789"/>
      <c r="D2" s="789"/>
      <c r="E2" s="789"/>
      <c r="F2" s="789"/>
      <c r="G2" s="789"/>
      <c r="H2" s="789"/>
      <c r="I2" s="789"/>
      <c r="J2" s="789"/>
      <c r="K2" s="789"/>
      <c r="L2" s="789"/>
      <c r="M2" s="789"/>
    </row>
    <row r="3" spans="1:13" s="787" customFormat="1" x14ac:dyDescent="0.25">
      <c r="A3" s="789"/>
      <c r="B3" s="789"/>
      <c r="C3" s="789"/>
      <c r="D3" s="789"/>
      <c r="E3" s="789"/>
      <c r="F3" s="789"/>
      <c r="G3" s="789"/>
      <c r="H3" s="789"/>
      <c r="I3" s="789"/>
      <c r="J3" s="789"/>
      <c r="K3" s="789"/>
      <c r="L3" s="789"/>
      <c r="M3" s="789"/>
    </row>
    <row r="4" spans="1:13" s="787" customFormat="1" x14ac:dyDescent="0.25">
      <c r="A4" s="789" t="s">
        <v>538</v>
      </c>
      <c r="B4" s="789"/>
      <c r="C4" s="789"/>
      <c r="D4" s="789"/>
      <c r="E4" s="789"/>
      <c r="F4" s="789"/>
      <c r="G4" s="789"/>
      <c r="H4" s="789"/>
      <c r="I4" s="789"/>
      <c r="J4" s="789"/>
      <c r="K4" s="789"/>
      <c r="L4" s="789"/>
      <c r="M4" s="789"/>
    </row>
    <row r="5" spans="1:13" s="787" customFormat="1" ht="13.8" thickBot="1" x14ac:dyDescent="0.3"/>
    <row r="6" spans="1:13" ht="16.2" thickBot="1" x14ac:dyDescent="0.3">
      <c r="A6" s="60" t="s">
        <v>539</v>
      </c>
      <c r="B6" s="61" t="s">
        <v>544</v>
      </c>
    </row>
    <row r="7" spans="1:13" s="787" customFormat="1" ht="16.2" thickBot="1" x14ac:dyDescent="0.3">
      <c r="A7" s="60" t="s">
        <v>162</v>
      </c>
      <c r="B7" s="61" t="s">
        <v>163</v>
      </c>
    </row>
    <row r="8" spans="1:13" ht="16.2" thickBot="1" x14ac:dyDescent="0.3">
      <c r="A8" s="62" t="s">
        <v>164</v>
      </c>
      <c r="B8" s="63" t="s">
        <v>165</v>
      </c>
    </row>
    <row r="9" spans="1:13" ht="16.2" thickBot="1" x14ac:dyDescent="0.3">
      <c r="A9" s="62" t="s">
        <v>233</v>
      </c>
      <c r="B9" s="63" t="s">
        <v>234</v>
      </c>
    </row>
    <row r="10" spans="1:13" ht="16.2" thickBot="1" x14ac:dyDescent="0.3">
      <c r="A10" s="62" t="s">
        <v>235</v>
      </c>
      <c r="B10" s="63" t="s">
        <v>238</v>
      </c>
    </row>
    <row r="11" spans="1:13" ht="16.2" thickBot="1" x14ac:dyDescent="0.3">
      <c r="A11" s="62" t="s">
        <v>237</v>
      </c>
      <c r="B11" s="63" t="s">
        <v>236</v>
      </c>
    </row>
    <row r="12" spans="1:13" ht="16.2" thickBot="1" x14ac:dyDescent="0.3">
      <c r="A12" s="62" t="s">
        <v>239</v>
      </c>
      <c r="B12" s="63" t="s">
        <v>240</v>
      </c>
    </row>
    <row r="13" spans="1:13" ht="16.2" thickBot="1" x14ac:dyDescent="0.3">
      <c r="A13" s="551" t="s">
        <v>448</v>
      </c>
      <c r="B13" s="63" t="s">
        <v>450</v>
      </c>
    </row>
    <row r="14" spans="1:13" ht="16.2" thickBot="1" x14ac:dyDescent="0.3">
      <c r="A14" s="551" t="s">
        <v>449</v>
      </c>
      <c r="B14" s="63" t="s">
        <v>451</v>
      </c>
    </row>
    <row r="15" spans="1:13" ht="16.2" thickBot="1" x14ac:dyDescent="0.3">
      <c r="A15" s="62" t="s">
        <v>253</v>
      </c>
      <c r="B15" s="63" t="s">
        <v>257</v>
      </c>
    </row>
    <row r="16" spans="1:13" ht="16.2" thickBot="1" x14ac:dyDescent="0.3">
      <c r="A16" s="62" t="s">
        <v>254</v>
      </c>
      <c r="B16" s="63" t="s">
        <v>258</v>
      </c>
    </row>
    <row r="17" spans="1:2" ht="16.2" thickBot="1" x14ac:dyDescent="0.3">
      <c r="A17" s="62" t="s">
        <v>255</v>
      </c>
      <c r="B17" s="63" t="s">
        <v>259</v>
      </c>
    </row>
    <row r="18" spans="1:2" ht="16.2" thickBot="1" x14ac:dyDescent="0.3">
      <c r="A18" s="62" t="s">
        <v>256</v>
      </c>
      <c r="B18" s="63" t="s">
        <v>260</v>
      </c>
    </row>
    <row r="19" spans="1:2" ht="16.2" thickBot="1" x14ac:dyDescent="0.3">
      <c r="A19" s="551" t="s">
        <v>452</v>
      </c>
      <c r="B19" s="63" t="s">
        <v>454</v>
      </c>
    </row>
    <row r="20" spans="1:2" ht="16.2" thickBot="1" x14ac:dyDescent="0.3">
      <c r="A20" s="551" t="s">
        <v>453</v>
      </c>
      <c r="B20" s="63" t="s">
        <v>455</v>
      </c>
    </row>
    <row r="21" spans="1:2" ht="16.2" thickBot="1" x14ac:dyDescent="0.3">
      <c r="A21" s="62" t="s">
        <v>296</v>
      </c>
      <c r="B21" s="63" t="s">
        <v>302</v>
      </c>
    </row>
    <row r="22" spans="1:2" ht="16.2" thickBot="1" x14ac:dyDescent="0.3">
      <c r="A22" s="62" t="s">
        <v>297</v>
      </c>
      <c r="B22" s="63" t="s">
        <v>303</v>
      </c>
    </row>
    <row r="23" spans="1:2" ht="16.2" thickBot="1" x14ac:dyDescent="0.3">
      <c r="A23" s="62" t="s">
        <v>298</v>
      </c>
      <c r="B23" s="63" t="s">
        <v>300</v>
      </c>
    </row>
    <row r="24" spans="1:2" ht="16.2" thickBot="1" x14ac:dyDescent="0.3">
      <c r="A24" s="62" t="s">
        <v>299</v>
      </c>
      <c r="B24" s="63" t="s">
        <v>301</v>
      </c>
    </row>
    <row r="25" spans="1:2" ht="16.2" thickBot="1" x14ac:dyDescent="0.3">
      <c r="A25" s="62" t="s">
        <v>186</v>
      </c>
      <c r="B25" s="63" t="s">
        <v>324</v>
      </c>
    </row>
    <row r="26" spans="1:2" ht="16.2" thickBot="1" x14ac:dyDescent="0.3">
      <c r="A26" s="62" t="s">
        <v>316</v>
      </c>
      <c r="B26" s="63" t="s">
        <v>327</v>
      </c>
    </row>
    <row r="27" spans="1:2" ht="16.2" thickBot="1" x14ac:dyDescent="0.3">
      <c r="A27" s="62" t="s">
        <v>317</v>
      </c>
      <c r="B27" s="63" t="s">
        <v>378</v>
      </c>
    </row>
    <row r="28" spans="1:2" ht="16.2" thickBot="1" x14ac:dyDescent="0.3">
      <c r="A28" s="62" t="s">
        <v>318</v>
      </c>
      <c r="B28" s="63" t="s">
        <v>325</v>
      </c>
    </row>
    <row r="29" spans="1:2" ht="16.2" thickBot="1" x14ac:dyDescent="0.3">
      <c r="A29" s="62" t="s">
        <v>319</v>
      </c>
      <c r="B29" s="63" t="s">
        <v>329</v>
      </c>
    </row>
    <row r="30" spans="1:2" ht="16.2" thickBot="1" x14ac:dyDescent="0.3">
      <c r="A30" s="62" t="s">
        <v>320</v>
      </c>
      <c r="B30" s="63" t="s">
        <v>379</v>
      </c>
    </row>
    <row r="31" spans="1:2" ht="16.2" thickBot="1" x14ac:dyDescent="0.3">
      <c r="A31" s="62" t="s">
        <v>321</v>
      </c>
      <c r="B31" s="63" t="s">
        <v>326</v>
      </c>
    </row>
    <row r="32" spans="1:2" ht="16.2" thickBot="1" x14ac:dyDescent="0.3">
      <c r="A32" s="62" t="s">
        <v>322</v>
      </c>
      <c r="B32" s="63" t="s">
        <v>328</v>
      </c>
    </row>
    <row r="33" spans="1:2" ht="16.2" thickBot="1" x14ac:dyDescent="0.3">
      <c r="A33" s="62" t="s">
        <v>323</v>
      </c>
      <c r="B33" s="63" t="s">
        <v>380</v>
      </c>
    </row>
    <row r="34" spans="1:2" ht="16.2" thickBot="1" x14ac:dyDescent="0.3">
      <c r="A34" s="551" t="s">
        <v>476</v>
      </c>
      <c r="B34" s="63" t="s">
        <v>456</v>
      </c>
    </row>
    <row r="35" spans="1:2" ht="16.2" thickBot="1" x14ac:dyDescent="0.3">
      <c r="A35" s="551" t="s">
        <v>477</v>
      </c>
      <c r="B35" s="63" t="s">
        <v>457</v>
      </c>
    </row>
    <row r="36" spans="1:2" ht="16.2" thickBot="1" x14ac:dyDescent="0.3">
      <c r="A36" s="551" t="s">
        <v>478</v>
      </c>
      <c r="B36" s="63" t="s">
        <v>458</v>
      </c>
    </row>
    <row r="37" spans="1:2" ht="16.2" thickBot="1" x14ac:dyDescent="0.3">
      <c r="A37" s="62" t="s">
        <v>187</v>
      </c>
      <c r="B37" s="63" t="s">
        <v>166</v>
      </c>
    </row>
    <row r="38" spans="1:2" ht="16.2" thickBot="1" x14ac:dyDescent="0.3">
      <c r="A38" s="62" t="s">
        <v>188</v>
      </c>
      <c r="B38" s="63" t="s">
        <v>189</v>
      </c>
    </row>
    <row r="40" spans="1:2" ht="25.5" customHeight="1" x14ac:dyDescent="0.25">
      <c r="A40" s="890" t="s">
        <v>546</v>
      </c>
      <c r="B40" s="890"/>
    </row>
    <row r="42" spans="1:2" x14ac:dyDescent="0.25">
      <c r="A42" s="770" t="s">
        <v>532</v>
      </c>
    </row>
    <row r="43" spans="1:2" x14ac:dyDescent="0.25">
      <c r="A43" s="771" t="s">
        <v>534</v>
      </c>
    </row>
  </sheetData>
  <customSheetViews>
    <customSheetView guid="{80A75E33-4D87-4F83-AFC9-AA5279B2E196}">
      <selection activeCell="A30" sqref="A30"/>
      <pageMargins left="0.75" right="0.75" top="1" bottom="1" header="0.5" footer="0.5"/>
      <pageSetup paperSize="9" orientation="portrait" r:id="rId1"/>
      <headerFooter alignWithMargins="0"/>
    </customSheetView>
    <customSheetView guid="{DC1A4EE8-8DA0-4EC2-BCFE-F62B7880A8AA}" showRuler="0">
      <selection activeCell="A30" sqref="A30"/>
      <pageMargins left="0.75" right="0.75" top="1" bottom="1" header="0.5" footer="0.5"/>
      <pageSetup paperSize="9" orientation="portrait" r:id="rId2"/>
      <headerFooter alignWithMargins="0"/>
    </customSheetView>
    <customSheetView guid="{2600A3E7-A32D-4672-AD83-1E0E350CB11A}" showRuler="0">
      <selection activeCell="A30" sqref="A30"/>
      <pageMargins left="0.75" right="0.75" top="1" bottom="1" header="0.5" footer="0.5"/>
      <pageSetup paperSize="9" orientation="portrait" r:id="rId3"/>
      <headerFooter alignWithMargins="0"/>
    </customSheetView>
  </customSheetViews>
  <mergeCells count="1">
    <mergeCell ref="A40:B40"/>
  </mergeCells>
  <phoneticPr fontId="4" type="noConversion"/>
  <pageMargins left="0.75" right="0.75" top="1" bottom="1" header="0.5" footer="0.5"/>
  <pageSetup paperSize="9"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P16"/>
  <sheetViews>
    <sheetView workbookViewId="0">
      <selection activeCell="C23" sqref="C23"/>
    </sheetView>
  </sheetViews>
  <sheetFormatPr defaultRowHeight="13.2" x14ac:dyDescent="0.25"/>
  <cols>
    <col min="1" max="1" width="2.109375" customWidth="1"/>
    <col min="2" max="2" width="2.6640625" customWidth="1"/>
    <col min="3" max="3" width="25.109375" customWidth="1"/>
    <col min="4" max="9" width="9.33203125" bestFit="1" customWidth="1"/>
    <col min="10" max="10" width="10.44140625" customWidth="1"/>
    <col min="11" max="16" width="9.33203125" bestFit="1" customWidth="1"/>
    <col min="17" max="17" width="10.44140625" customWidth="1"/>
    <col min="18" max="23" width="9.33203125" bestFit="1" customWidth="1"/>
    <col min="24" max="24" width="10.109375" bestFit="1" customWidth="1"/>
    <col min="25" max="28" width="9.33203125" bestFit="1" customWidth="1"/>
    <col min="29" max="29" width="10.88671875" customWidth="1"/>
    <col min="30" max="40" width="9.33203125" bestFit="1" customWidth="1"/>
    <col min="41" max="41" width="11.109375" customWidth="1"/>
    <col min="42" max="42" width="13.88671875" customWidth="1"/>
  </cols>
  <sheetData>
    <row r="1" spans="3:42" ht="13.8" thickBot="1" x14ac:dyDescent="0.3">
      <c r="C1" s="19" t="s">
        <v>557</v>
      </c>
    </row>
    <row r="2" spans="3:42" ht="83.25" customHeight="1" thickBot="1" x14ac:dyDescent="0.3">
      <c r="C2" s="1" t="s">
        <v>6</v>
      </c>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331</v>
      </c>
    </row>
    <row r="3" spans="3:42" x14ac:dyDescent="0.25">
      <c r="C3" s="105" t="s">
        <v>13</v>
      </c>
      <c r="D3" s="106"/>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8"/>
      <c r="AO3" s="109"/>
    </row>
    <row r="4" spans="3:42" ht="26.4" x14ac:dyDescent="0.25">
      <c r="C4" s="4" t="s">
        <v>282</v>
      </c>
      <c r="D4" s="568">
        <v>632</v>
      </c>
      <c r="E4" s="567">
        <v>236</v>
      </c>
      <c r="F4" s="567">
        <v>381</v>
      </c>
      <c r="G4" s="567">
        <v>15</v>
      </c>
      <c r="H4" s="567">
        <v>0</v>
      </c>
      <c r="I4" s="567">
        <v>0</v>
      </c>
      <c r="J4" s="566">
        <v>3767</v>
      </c>
      <c r="K4" s="567">
        <v>272</v>
      </c>
      <c r="L4" s="567">
        <v>1000</v>
      </c>
      <c r="M4" s="567">
        <v>930</v>
      </c>
      <c r="N4" s="567">
        <v>557</v>
      </c>
      <c r="O4" s="567">
        <v>553</v>
      </c>
      <c r="P4" s="567">
        <v>455</v>
      </c>
      <c r="Q4" s="566">
        <v>6305</v>
      </c>
      <c r="R4" s="567">
        <v>2075</v>
      </c>
      <c r="S4" s="567">
        <v>2044</v>
      </c>
      <c r="T4" s="567">
        <v>475</v>
      </c>
      <c r="U4" s="567">
        <v>366</v>
      </c>
      <c r="V4" s="567">
        <v>971</v>
      </c>
      <c r="W4" s="567">
        <v>374</v>
      </c>
      <c r="X4" s="566">
        <v>2491</v>
      </c>
      <c r="Y4" s="567">
        <v>670</v>
      </c>
      <c r="Z4" s="567">
        <v>720</v>
      </c>
      <c r="AA4" s="567">
        <v>646</v>
      </c>
      <c r="AB4" s="567">
        <v>455</v>
      </c>
      <c r="AC4" s="566">
        <v>10061</v>
      </c>
      <c r="AD4" s="567">
        <v>1957</v>
      </c>
      <c r="AE4" s="567">
        <v>1207</v>
      </c>
      <c r="AF4" s="567">
        <v>619</v>
      </c>
      <c r="AG4" s="567">
        <v>349</v>
      </c>
      <c r="AH4" s="567">
        <v>697</v>
      </c>
      <c r="AI4" s="567">
        <v>405</v>
      </c>
      <c r="AJ4" s="567">
        <v>283</v>
      </c>
      <c r="AK4" s="567">
        <v>1667</v>
      </c>
      <c r="AL4" s="567">
        <v>1508</v>
      </c>
      <c r="AM4" s="567">
        <v>402</v>
      </c>
      <c r="AN4" s="567">
        <v>967</v>
      </c>
      <c r="AO4" s="565">
        <v>23256</v>
      </c>
      <c r="AP4" s="138"/>
    </row>
    <row r="5" spans="3:42" ht="26.4" x14ac:dyDescent="0.25">
      <c r="C5" s="4" t="s">
        <v>467</v>
      </c>
      <c r="D5" s="568">
        <v>435</v>
      </c>
      <c r="E5" s="567">
        <v>165</v>
      </c>
      <c r="F5" s="567">
        <v>265</v>
      </c>
      <c r="G5" s="567">
        <v>5</v>
      </c>
      <c r="H5" s="567">
        <v>0</v>
      </c>
      <c r="I5" s="567">
        <v>0</v>
      </c>
      <c r="J5" s="566">
        <v>2729</v>
      </c>
      <c r="K5" s="567">
        <v>196</v>
      </c>
      <c r="L5" s="567">
        <v>713</v>
      </c>
      <c r="M5" s="567">
        <v>664</v>
      </c>
      <c r="N5" s="567">
        <v>412</v>
      </c>
      <c r="O5" s="567">
        <v>395</v>
      </c>
      <c r="P5" s="567">
        <v>349</v>
      </c>
      <c r="Q5" s="566">
        <v>4624</v>
      </c>
      <c r="R5" s="567">
        <v>1540</v>
      </c>
      <c r="S5" s="567">
        <v>1451</v>
      </c>
      <c r="T5" s="567">
        <v>355</v>
      </c>
      <c r="U5" s="567">
        <v>280</v>
      </c>
      <c r="V5" s="567">
        <v>714</v>
      </c>
      <c r="W5" s="567">
        <v>284</v>
      </c>
      <c r="X5" s="566">
        <v>1841</v>
      </c>
      <c r="Y5" s="567">
        <v>498</v>
      </c>
      <c r="Z5" s="567">
        <v>530</v>
      </c>
      <c r="AA5" s="567">
        <v>465</v>
      </c>
      <c r="AB5" s="567">
        <v>348</v>
      </c>
      <c r="AC5" s="566">
        <v>7503</v>
      </c>
      <c r="AD5" s="567">
        <v>1416</v>
      </c>
      <c r="AE5" s="567">
        <v>913</v>
      </c>
      <c r="AF5" s="567">
        <v>481</v>
      </c>
      <c r="AG5" s="567">
        <v>273</v>
      </c>
      <c r="AH5" s="567">
        <v>533</v>
      </c>
      <c r="AI5" s="567">
        <v>314</v>
      </c>
      <c r="AJ5" s="567">
        <v>211</v>
      </c>
      <c r="AK5" s="567">
        <v>1227</v>
      </c>
      <c r="AL5" s="567">
        <v>1124</v>
      </c>
      <c r="AM5" s="567">
        <v>296</v>
      </c>
      <c r="AN5" s="567">
        <v>715</v>
      </c>
      <c r="AO5" s="565">
        <v>17132</v>
      </c>
      <c r="AP5" s="115"/>
    </row>
    <row r="6" spans="3:42" ht="39.6" x14ac:dyDescent="0.25">
      <c r="C6" s="4" t="s">
        <v>384</v>
      </c>
      <c r="D6" s="139">
        <v>537.19999999999993</v>
      </c>
      <c r="E6" s="140">
        <v>200.6</v>
      </c>
      <c r="F6" s="140">
        <v>323.84999999999997</v>
      </c>
      <c r="G6" s="140">
        <v>12.75</v>
      </c>
      <c r="H6" s="140">
        <v>0</v>
      </c>
      <c r="I6" s="140">
        <v>0</v>
      </c>
      <c r="J6" s="141">
        <v>3201.95</v>
      </c>
      <c r="K6" s="140">
        <v>231.2</v>
      </c>
      <c r="L6" s="140">
        <v>850</v>
      </c>
      <c r="M6" s="140">
        <v>790.5</v>
      </c>
      <c r="N6" s="140">
        <v>473.45</v>
      </c>
      <c r="O6" s="140">
        <v>470.05</v>
      </c>
      <c r="P6" s="140">
        <v>386.75</v>
      </c>
      <c r="Q6" s="141">
        <v>5359.25</v>
      </c>
      <c r="R6" s="140">
        <v>1763.75</v>
      </c>
      <c r="S6" s="140">
        <v>1737.3999999999999</v>
      </c>
      <c r="T6" s="140">
        <v>403.75</v>
      </c>
      <c r="U6" s="140">
        <v>311.09999999999997</v>
      </c>
      <c r="V6" s="140">
        <v>825.35</v>
      </c>
      <c r="W6" s="140">
        <v>317.89999999999998</v>
      </c>
      <c r="X6" s="141">
        <v>2117.35</v>
      </c>
      <c r="Y6" s="140">
        <v>569.5</v>
      </c>
      <c r="Z6" s="140">
        <v>612</v>
      </c>
      <c r="AA6" s="140">
        <v>549.1</v>
      </c>
      <c r="AB6" s="140">
        <v>386.75</v>
      </c>
      <c r="AC6" s="141">
        <v>8551.85</v>
      </c>
      <c r="AD6" s="140">
        <v>1663.45</v>
      </c>
      <c r="AE6" s="140">
        <v>1025.95</v>
      </c>
      <c r="AF6" s="140">
        <v>526.15</v>
      </c>
      <c r="AG6" s="140">
        <v>296.64999999999998</v>
      </c>
      <c r="AH6" s="140">
        <v>592.44999999999993</v>
      </c>
      <c r="AI6" s="140">
        <v>344.25</v>
      </c>
      <c r="AJ6" s="140">
        <v>240.54999999999998</v>
      </c>
      <c r="AK6" s="140">
        <v>1416.95</v>
      </c>
      <c r="AL6" s="140">
        <v>1281.8</v>
      </c>
      <c r="AM6" s="140">
        <v>341.7</v>
      </c>
      <c r="AN6" s="142">
        <v>821.94999999999993</v>
      </c>
      <c r="AO6" s="126">
        <v>19767.599999999999</v>
      </c>
    </row>
    <row r="7" spans="3:42" x14ac:dyDescent="0.25">
      <c r="C7" s="12" t="s">
        <v>18</v>
      </c>
      <c r="D7" s="116"/>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8"/>
      <c r="AO7" s="119"/>
    </row>
    <row r="8" spans="3:42" ht="26.4" x14ac:dyDescent="0.25">
      <c r="C8" s="4" t="s">
        <v>20</v>
      </c>
      <c r="D8" s="326"/>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8"/>
      <c r="AO8" s="329"/>
    </row>
    <row r="9" spans="3:42" ht="26.4" x14ac:dyDescent="0.25">
      <c r="C9" s="4" t="s">
        <v>36</v>
      </c>
      <c r="D9" s="122">
        <v>752.07999999999993</v>
      </c>
      <c r="E9" s="123">
        <v>280.83999999999997</v>
      </c>
      <c r="F9" s="123">
        <v>453.38999999999993</v>
      </c>
      <c r="G9" s="123">
        <v>17.849999999999998</v>
      </c>
      <c r="H9" s="123">
        <v>0</v>
      </c>
      <c r="I9" s="123">
        <v>0</v>
      </c>
      <c r="J9" s="124">
        <v>4482.7299999999996</v>
      </c>
      <c r="K9" s="123">
        <v>323.67999999999995</v>
      </c>
      <c r="L9" s="123">
        <v>1190</v>
      </c>
      <c r="M9" s="123">
        <v>1106.6999999999998</v>
      </c>
      <c r="N9" s="123">
        <v>662.82999999999993</v>
      </c>
      <c r="O9" s="123">
        <v>658.06999999999994</v>
      </c>
      <c r="P9" s="123">
        <v>541.44999999999993</v>
      </c>
      <c r="Q9" s="124">
        <v>7502.9499999999989</v>
      </c>
      <c r="R9" s="123">
        <v>2469.25</v>
      </c>
      <c r="S9" s="123">
        <v>2432.3599999999997</v>
      </c>
      <c r="T9" s="123">
        <v>565.25</v>
      </c>
      <c r="U9" s="123">
        <v>435.53999999999991</v>
      </c>
      <c r="V9" s="123">
        <v>1155.49</v>
      </c>
      <c r="W9" s="123">
        <v>445.05999999999995</v>
      </c>
      <c r="X9" s="124">
        <v>2964.29</v>
      </c>
      <c r="Y9" s="123">
        <v>797.3</v>
      </c>
      <c r="Z9" s="123">
        <v>856.8</v>
      </c>
      <c r="AA9" s="123">
        <v>768.74</v>
      </c>
      <c r="AB9" s="123">
        <v>541.44999999999993</v>
      </c>
      <c r="AC9" s="124">
        <v>11972.589999999998</v>
      </c>
      <c r="AD9" s="123">
        <v>2328.83</v>
      </c>
      <c r="AE9" s="123">
        <v>1436.33</v>
      </c>
      <c r="AF9" s="123">
        <v>736.6099999999999</v>
      </c>
      <c r="AG9" s="123">
        <v>415.30999999999995</v>
      </c>
      <c r="AH9" s="123">
        <v>829.42999999999984</v>
      </c>
      <c r="AI9" s="123">
        <v>481.95</v>
      </c>
      <c r="AJ9" s="123">
        <v>336.77</v>
      </c>
      <c r="AK9" s="123">
        <v>1983.73</v>
      </c>
      <c r="AL9" s="123">
        <v>1794.5199999999998</v>
      </c>
      <c r="AM9" s="123">
        <v>478.37999999999994</v>
      </c>
      <c r="AN9" s="125">
        <v>1150.7299999999998</v>
      </c>
      <c r="AO9" s="126">
        <v>27674.639999999999</v>
      </c>
      <c r="AP9" s="127"/>
    </row>
    <row r="10" spans="3:42" x14ac:dyDescent="0.25">
      <c r="C10" s="4" t="s">
        <v>35</v>
      </c>
      <c r="D10" s="122">
        <v>537.19999999999993</v>
      </c>
      <c r="E10" s="123">
        <v>200.6</v>
      </c>
      <c r="F10" s="123">
        <v>323.84999999999997</v>
      </c>
      <c r="G10" s="123">
        <v>12.75</v>
      </c>
      <c r="H10" s="123">
        <v>0</v>
      </c>
      <c r="I10" s="123">
        <v>0</v>
      </c>
      <c r="J10" s="124">
        <v>3201.9500000000003</v>
      </c>
      <c r="K10" s="123">
        <v>231.2</v>
      </c>
      <c r="L10" s="123">
        <v>850</v>
      </c>
      <c r="M10" s="123">
        <v>790.5</v>
      </c>
      <c r="N10" s="123">
        <v>473.45</v>
      </c>
      <c r="O10" s="123">
        <v>470.05</v>
      </c>
      <c r="P10" s="123">
        <v>386.75</v>
      </c>
      <c r="Q10" s="124">
        <v>5359.25</v>
      </c>
      <c r="R10" s="123">
        <v>1763.75</v>
      </c>
      <c r="S10" s="123">
        <v>1737.3999999999999</v>
      </c>
      <c r="T10" s="123">
        <v>403.75</v>
      </c>
      <c r="U10" s="123">
        <v>311.09999999999997</v>
      </c>
      <c r="V10" s="123">
        <v>825.35</v>
      </c>
      <c r="W10" s="123">
        <v>317.89999999999998</v>
      </c>
      <c r="X10" s="124">
        <v>2117.35</v>
      </c>
      <c r="Y10" s="123">
        <v>569.5</v>
      </c>
      <c r="Z10" s="123">
        <v>612</v>
      </c>
      <c r="AA10" s="123">
        <v>549.1</v>
      </c>
      <c r="AB10" s="123">
        <v>386.75</v>
      </c>
      <c r="AC10" s="124">
        <v>8551.85</v>
      </c>
      <c r="AD10" s="123">
        <v>1663.45</v>
      </c>
      <c r="AE10" s="123">
        <v>1025.95</v>
      </c>
      <c r="AF10" s="123">
        <v>526.15</v>
      </c>
      <c r="AG10" s="123">
        <v>296.64999999999998</v>
      </c>
      <c r="AH10" s="123">
        <v>592.44999999999993</v>
      </c>
      <c r="AI10" s="123">
        <v>344.25</v>
      </c>
      <c r="AJ10" s="123">
        <v>240.54999999999998</v>
      </c>
      <c r="AK10" s="123">
        <v>1416.95</v>
      </c>
      <c r="AL10" s="123">
        <v>1281.8</v>
      </c>
      <c r="AM10" s="123">
        <v>341.7</v>
      </c>
      <c r="AN10" s="125">
        <v>821.94999999999993</v>
      </c>
      <c r="AO10" s="126">
        <v>19767.599999999999</v>
      </c>
      <c r="AP10" s="127"/>
    </row>
    <row r="11" spans="3:42" ht="26.4" x14ac:dyDescent="0.25">
      <c r="C11" s="4" t="s">
        <v>21</v>
      </c>
      <c r="D11" s="326"/>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8"/>
      <c r="AO11" s="329"/>
      <c r="AP11" s="128"/>
    </row>
    <row r="12" spans="3:42" ht="26.4" x14ac:dyDescent="0.25">
      <c r="C12" s="4" t="s">
        <v>36</v>
      </c>
      <c r="D12" s="129">
        <v>180499.19999999995</v>
      </c>
      <c r="E12" s="130">
        <v>67401.599999999991</v>
      </c>
      <c r="F12" s="130">
        <v>108813.59999999998</v>
      </c>
      <c r="G12" s="130">
        <v>4284</v>
      </c>
      <c r="H12" s="130">
        <v>0</v>
      </c>
      <c r="I12" s="130">
        <v>0</v>
      </c>
      <c r="J12" s="131">
        <v>1075855.2</v>
      </c>
      <c r="K12" s="130">
        <v>77683.199999999997</v>
      </c>
      <c r="L12" s="130">
        <v>285600</v>
      </c>
      <c r="M12" s="130">
        <v>265608</v>
      </c>
      <c r="N12" s="130">
        <v>159079.19999999998</v>
      </c>
      <c r="O12" s="130">
        <v>157936.79999999999</v>
      </c>
      <c r="P12" s="130">
        <v>129947.99999999999</v>
      </c>
      <c r="Q12" s="131">
        <v>1800708</v>
      </c>
      <c r="R12" s="130">
        <v>592620</v>
      </c>
      <c r="S12" s="130">
        <v>583766.39999999991</v>
      </c>
      <c r="T12" s="130">
        <v>135660</v>
      </c>
      <c r="U12" s="130">
        <v>104529.59999999998</v>
      </c>
      <c r="V12" s="130">
        <v>277317.59999999998</v>
      </c>
      <c r="W12" s="130">
        <v>106814.39999999999</v>
      </c>
      <c r="X12" s="131">
        <v>711429.6</v>
      </c>
      <c r="Y12" s="130">
        <v>191352</v>
      </c>
      <c r="Z12" s="130">
        <v>205632</v>
      </c>
      <c r="AA12" s="130">
        <v>184497.59999999998</v>
      </c>
      <c r="AB12" s="130">
        <v>129947.99999999999</v>
      </c>
      <c r="AC12" s="131">
        <v>2873421.5999999996</v>
      </c>
      <c r="AD12" s="130">
        <v>558919.19999999995</v>
      </c>
      <c r="AE12" s="130">
        <v>344719.19999999995</v>
      </c>
      <c r="AF12" s="130">
        <v>176786.4</v>
      </c>
      <c r="AG12" s="130">
        <v>99674.4</v>
      </c>
      <c r="AH12" s="130">
        <v>199063.19999999995</v>
      </c>
      <c r="AI12" s="130">
        <v>115667.99999999999</v>
      </c>
      <c r="AJ12" s="130">
        <v>80824.799999999988</v>
      </c>
      <c r="AK12" s="130">
        <v>476095.19999999995</v>
      </c>
      <c r="AL12" s="130">
        <v>430684.8</v>
      </c>
      <c r="AM12" s="130">
        <v>114811.2</v>
      </c>
      <c r="AN12" s="132">
        <v>276175.19999999995</v>
      </c>
      <c r="AO12" s="133">
        <v>6641913.5999999996</v>
      </c>
      <c r="AP12" s="134"/>
    </row>
    <row r="13" spans="3:42" x14ac:dyDescent="0.25">
      <c r="C13" s="4" t="s">
        <v>35</v>
      </c>
      <c r="D13" s="129">
        <v>128927.99999999999</v>
      </c>
      <c r="E13" s="130">
        <v>48144</v>
      </c>
      <c r="F13" s="130">
        <v>77723.999999999985</v>
      </c>
      <c r="G13" s="130">
        <v>3060</v>
      </c>
      <c r="H13" s="130">
        <v>0</v>
      </c>
      <c r="I13" s="130">
        <v>0</v>
      </c>
      <c r="J13" s="131">
        <v>768468</v>
      </c>
      <c r="K13" s="130">
        <v>55488</v>
      </c>
      <c r="L13" s="130">
        <v>204000</v>
      </c>
      <c r="M13" s="130">
        <v>189720</v>
      </c>
      <c r="N13" s="130">
        <v>113628</v>
      </c>
      <c r="O13" s="130">
        <v>112812</v>
      </c>
      <c r="P13" s="130">
        <v>92820</v>
      </c>
      <c r="Q13" s="131">
        <v>1286220</v>
      </c>
      <c r="R13" s="130">
        <v>423300</v>
      </c>
      <c r="S13" s="130">
        <v>416975.99999999994</v>
      </c>
      <c r="T13" s="130">
        <v>96900</v>
      </c>
      <c r="U13" s="130">
        <v>74663.999999999985</v>
      </c>
      <c r="V13" s="130">
        <v>198084</v>
      </c>
      <c r="W13" s="130">
        <v>76296</v>
      </c>
      <c r="X13" s="131">
        <v>508164</v>
      </c>
      <c r="Y13" s="130">
        <v>136680</v>
      </c>
      <c r="Z13" s="130">
        <v>146880</v>
      </c>
      <c r="AA13" s="130">
        <v>131784</v>
      </c>
      <c r="AB13" s="130">
        <v>92820</v>
      </c>
      <c r="AC13" s="131">
        <v>2052444</v>
      </c>
      <c r="AD13" s="130">
        <v>399228</v>
      </c>
      <c r="AE13" s="130">
        <v>246228</v>
      </c>
      <c r="AF13" s="130">
        <v>126276</v>
      </c>
      <c r="AG13" s="130">
        <v>71196</v>
      </c>
      <c r="AH13" s="130">
        <v>142187.99999999997</v>
      </c>
      <c r="AI13" s="130">
        <v>82620</v>
      </c>
      <c r="AJ13" s="130">
        <v>57731.999999999993</v>
      </c>
      <c r="AK13" s="130">
        <v>340068</v>
      </c>
      <c r="AL13" s="130">
        <v>307632</v>
      </c>
      <c r="AM13" s="130">
        <v>82008</v>
      </c>
      <c r="AN13" s="132">
        <v>197267.99999999997</v>
      </c>
      <c r="AO13" s="133">
        <v>4744224</v>
      </c>
      <c r="AP13" s="134"/>
    </row>
    <row r="14" spans="3:42" ht="26.4" x14ac:dyDescent="0.25">
      <c r="C14" s="4" t="s">
        <v>22</v>
      </c>
      <c r="D14" s="326"/>
      <c r="E14" s="327"/>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8"/>
      <c r="AO14" s="330"/>
    </row>
    <row r="15" spans="3:42" x14ac:dyDescent="0.25">
      <c r="C15" s="4" t="s">
        <v>251</v>
      </c>
      <c r="D15" s="867">
        <v>3.0520126125614289E-3</v>
      </c>
      <c r="E15" s="46">
        <v>4.8019150209455417E-3</v>
      </c>
      <c r="F15" s="46">
        <v>3.1522543217567356E-3</v>
      </c>
      <c r="G15" s="46">
        <v>1.044397116644823E-3</v>
      </c>
      <c r="H15" s="46">
        <v>0</v>
      </c>
      <c r="I15" s="46">
        <v>0</v>
      </c>
      <c r="J15" s="868">
        <v>7.3709035828399367E-3</v>
      </c>
      <c r="K15" s="46">
        <v>5.857019810508182E-3</v>
      </c>
      <c r="L15" s="46">
        <v>8.1854337798407204E-3</v>
      </c>
      <c r="M15" s="46">
        <v>7.548412971238685E-3</v>
      </c>
      <c r="N15" s="46">
        <v>7.2837340963985168E-3</v>
      </c>
      <c r="O15" s="46">
        <v>9.2591498246858139E-3</v>
      </c>
      <c r="P15" s="46">
        <v>5.4783557142047707E-3</v>
      </c>
      <c r="Q15" s="868">
        <v>9.1092738926688982E-3</v>
      </c>
      <c r="R15" s="46">
        <v>1.0899456185885552E-2</v>
      </c>
      <c r="S15" s="46">
        <v>7.8277480919469802E-3</v>
      </c>
      <c r="T15" s="46">
        <v>1.1319670292699339E-2</v>
      </c>
      <c r="U15" s="46">
        <v>7.1988892745574445E-3</v>
      </c>
      <c r="V15" s="46">
        <v>1.123857895668514E-2</v>
      </c>
      <c r="W15" s="46">
        <v>6.0861907223402822E-3</v>
      </c>
      <c r="X15" s="868">
        <v>8.9578538550057537E-3</v>
      </c>
      <c r="Y15" s="46">
        <v>9.1711354815852617E-3</v>
      </c>
      <c r="Z15" s="46">
        <v>1.1366802251072602E-2</v>
      </c>
      <c r="AA15" s="46">
        <v>1.0611653299835733E-2</v>
      </c>
      <c r="AB15" s="46">
        <v>5.6307781902890002E-3</v>
      </c>
      <c r="AC15" s="868">
        <v>9.1667658178255559E-3</v>
      </c>
      <c r="AD15" s="46">
        <v>5.8878600604554687E-3</v>
      </c>
      <c r="AE15" s="46">
        <v>1.2973078917087112E-2</v>
      </c>
      <c r="AF15" s="46">
        <v>1.4548194436763811E-2</v>
      </c>
      <c r="AG15" s="46">
        <v>8.1427904806346246E-3</v>
      </c>
      <c r="AH15" s="46">
        <v>1.3723332792847048E-2</v>
      </c>
      <c r="AI15" s="46">
        <v>8.2836036382886568E-3</v>
      </c>
      <c r="AJ15" s="46">
        <v>1.0481938210815285E-2</v>
      </c>
      <c r="AK15" s="46">
        <v>9.732534738201376E-3</v>
      </c>
      <c r="AL15" s="46">
        <v>9.2752322787924401E-3</v>
      </c>
      <c r="AM15" s="46">
        <v>8.9263322884012529E-3</v>
      </c>
      <c r="AN15" s="869">
        <v>1.1916809232464406E-2</v>
      </c>
      <c r="AO15" s="135">
        <v>8.347680671949527E-3</v>
      </c>
    </row>
    <row r="16" spans="3:42" ht="27" thickBot="1" x14ac:dyDescent="0.3">
      <c r="C16" s="136" t="s">
        <v>34</v>
      </c>
      <c r="D16" s="870">
        <v>8.2646153846153841E-3</v>
      </c>
      <c r="E16" s="871">
        <v>1.18E-2</v>
      </c>
      <c r="F16" s="871">
        <v>9.2528571428571425E-3</v>
      </c>
      <c r="G16" s="871">
        <v>2.1250000000000002E-3</v>
      </c>
      <c r="H16" s="871">
        <v>0</v>
      </c>
      <c r="I16" s="871">
        <v>0</v>
      </c>
      <c r="J16" s="872">
        <v>2.4821317829457363E-2</v>
      </c>
      <c r="K16" s="871">
        <v>1.7784615384615385E-2</v>
      </c>
      <c r="L16" s="871">
        <v>3.5416666666666666E-2</v>
      </c>
      <c r="M16" s="871">
        <v>2.1364864864864865E-2</v>
      </c>
      <c r="N16" s="871">
        <v>2.3672499999999999E-2</v>
      </c>
      <c r="O16" s="871">
        <v>3.1336666666666665E-2</v>
      </c>
      <c r="P16" s="871">
        <v>1.9337500000000001E-2</v>
      </c>
      <c r="Q16" s="872">
        <v>3.4354166666666665E-2</v>
      </c>
      <c r="R16" s="871">
        <v>4.0085227272727272E-2</v>
      </c>
      <c r="S16" s="871">
        <v>3.4747999999999994E-2</v>
      </c>
      <c r="T16" s="871">
        <v>4.4861111111111109E-2</v>
      </c>
      <c r="U16" s="871">
        <v>2.8281818181818179E-2</v>
      </c>
      <c r="V16" s="871">
        <v>3.5884782608695653E-2</v>
      </c>
      <c r="W16" s="871">
        <v>1.673157894736842E-2</v>
      </c>
      <c r="X16" s="872">
        <v>2.7498051948051948E-2</v>
      </c>
      <c r="Y16" s="871">
        <v>2.9973684210526316E-2</v>
      </c>
      <c r="Z16" s="871">
        <v>3.5999999999999997E-2</v>
      </c>
      <c r="AA16" s="871">
        <v>3.6606666666666669E-2</v>
      </c>
      <c r="AB16" s="871">
        <v>1.4874999999999999E-2</v>
      </c>
      <c r="AC16" s="872">
        <v>3.7840044247787613E-2</v>
      </c>
      <c r="AD16" s="871">
        <v>2.6829838709677419E-2</v>
      </c>
      <c r="AE16" s="871">
        <v>7.8919230769230769E-2</v>
      </c>
      <c r="AF16" s="871">
        <v>5.846111111111111E-2</v>
      </c>
      <c r="AG16" s="871">
        <v>2.9664999999999997E-2</v>
      </c>
      <c r="AH16" s="871">
        <v>5.3859090909090905E-2</v>
      </c>
      <c r="AI16" s="871">
        <v>3.8249999999999999E-2</v>
      </c>
      <c r="AJ16" s="871">
        <v>8.0183333333333329E-2</v>
      </c>
      <c r="AK16" s="871">
        <v>3.8295945945945944E-2</v>
      </c>
      <c r="AL16" s="871">
        <v>2.8484444444444444E-2</v>
      </c>
      <c r="AM16" s="871">
        <v>2.8475E-2</v>
      </c>
      <c r="AN16" s="873">
        <v>5.479666666666666E-2</v>
      </c>
      <c r="AO16" s="137">
        <v>3.0271975497702906E-2</v>
      </c>
    </row>
  </sheetData>
  <pageMargins left="0.74803149606299213" right="0.74803149606299213" top="0.98425196850393704" bottom="0.98425196850393704" header="0.51181102362204722" footer="0.51181102362204722"/>
  <pageSetup paperSize="9" scale="66" fitToWidth="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D5" sqref="D5:D35"/>
    </sheetView>
  </sheetViews>
  <sheetFormatPr defaultRowHeight="13.2" x14ac:dyDescent="0.25"/>
  <cols>
    <col min="3" max="3" width="25.109375" customWidth="1"/>
    <col min="4" max="4" width="18.33203125" customWidth="1"/>
    <col min="5" max="5" width="48.44140625" customWidth="1"/>
    <col min="7" max="7" width="12" customWidth="1"/>
  </cols>
  <sheetData>
    <row r="1" spans="1:5" x14ac:dyDescent="0.25">
      <c r="A1" s="19" t="s">
        <v>279</v>
      </c>
      <c r="C1" s="19" t="s">
        <v>280</v>
      </c>
    </row>
    <row r="2" spans="1:5" ht="13.8" thickBot="1" x14ac:dyDescent="0.3"/>
    <row r="3" spans="1:5" x14ac:dyDescent="0.25">
      <c r="C3" s="1" t="s">
        <v>6</v>
      </c>
      <c r="D3" s="2" t="s">
        <v>7</v>
      </c>
      <c r="E3" s="3" t="s">
        <v>8</v>
      </c>
    </row>
    <row r="4" spans="1:5" x14ac:dyDescent="0.25">
      <c r="C4" s="6" t="s">
        <v>9</v>
      </c>
      <c r="D4" s="7"/>
      <c r="E4" s="8"/>
    </row>
    <row r="5" spans="1:5" ht="26.4" x14ac:dyDescent="0.25">
      <c r="C5" s="4" t="s">
        <v>10</v>
      </c>
      <c r="D5" s="20">
        <v>10000000</v>
      </c>
      <c r="E5" s="5" t="s">
        <v>270</v>
      </c>
    </row>
    <row r="6" spans="1:5" ht="52.8" x14ac:dyDescent="0.25">
      <c r="C6" s="4" t="s">
        <v>53</v>
      </c>
      <c r="D6" s="39">
        <v>444931</v>
      </c>
      <c r="E6" s="5" t="s">
        <v>271</v>
      </c>
    </row>
    <row r="7" spans="1:5" ht="26.4" x14ac:dyDescent="0.25">
      <c r="C7" s="4" t="s">
        <v>12</v>
      </c>
      <c r="D7" s="39">
        <v>14095557</v>
      </c>
      <c r="E7" s="5"/>
    </row>
    <row r="8" spans="1:5" ht="92.4" x14ac:dyDescent="0.25">
      <c r="C8" s="4" t="s">
        <v>29</v>
      </c>
      <c r="D8" s="39">
        <v>9647806</v>
      </c>
      <c r="E8" s="5" t="s">
        <v>434</v>
      </c>
    </row>
    <row r="9" spans="1:5" ht="26.4" x14ac:dyDescent="0.25">
      <c r="C9" s="4" t="s">
        <v>42</v>
      </c>
      <c r="D9" s="39">
        <v>4447751</v>
      </c>
      <c r="E9" s="5" t="s">
        <v>272</v>
      </c>
    </row>
    <row r="10" spans="1:5" x14ac:dyDescent="0.25">
      <c r="C10" s="9" t="s">
        <v>13</v>
      </c>
      <c r="D10" s="10"/>
      <c r="E10" s="11"/>
    </row>
    <row r="11" spans="1:5" ht="26.4" x14ac:dyDescent="0.25">
      <c r="C11" s="4" t="s">
        <v>14</v>
      </c>
      <c r="D11" s="21"/>
      <c r="E11" s="25" t="s">
        <v>54</v>
      </c>
    </row>
    <row r="12" spans="1:5" ht="26.4" x14ac:dyDescent="0.25">
      <c r="C12" s="4" t="s">
        <v>57</v>
      </c>
      <c r="D12" s="24">
        <v>50308</v>
      </c>
      <c r="E12" s="5" t="s">
        <v>58</v>
      </c>
    </row>
    <row r="13" spans="1:5" ht="66" x14ac:dyDescent="0.25">
      <c r="C13" s="177" t="s">
        <v>46</v>
      </c>
      <c r="D13" s="179">
        <v>21419</v>
      </c>
      <c r="E13" s="198" t="s">
        <v>283</v>
      </c>
    </row>
    <row r="14" spans="1:5" ht="39.6" x14ac:dyDescent="0.25">
      <c r="C14" s="4" t="s">
        <v>16</v>
      </c>
      <c r="D14" s="21"/>
      <c r="E14" s="22"/>
    </row>
    <row r="15" spans="1:5" x14ac:dyDescent="0.25">
      <c r="C15" s="4" t="s">
        <v>31</v>
      </c>
      <c r="D15" s="24">
        <v>5625</v>
      </c>
      <c r="E15" s="5" t="s">
        <v>273</v>
      </c>
    </row>
    <row r="16" spans="1:5" x14ac:dyDescent="0.25">
      <c r="C16" s="4" t="s">
        <v>32</v>
      </c>
      <c r="D16" s="24">
        <v>13472</v>
      </c>
      <c r="E16" s="5" t="s">
        <v>273</v>
      </c>
    </row>
    <row r="17" spans="3:5" x14ac:dyDescent="0.25">
      <c r="C17" s="4" t="s">
        <v>37</v>
      </c>
      <c r="D17" s="24">
        <v>42</v>
      </c>
      <c r="E17" s="5" t="s">
        <v>273</v>
      </c>
    </row>
    <row r="18" spans="3:5" x14ac:dyDescent="0.25">
      <c r="C18" s="4" t="s">
        <v>274</v>
      </c>
      <c r="D18" s="24">
        <v>10688</v>
      </c>
      <c r="E18" s="5" t="s">
        <v>273</v>
      </c>
    </row>
    <row r="19" spans="3:5" x14ac:dyDescent="0.25">
      <c r="C19" s="4" t="s">
        <v>275</v>
      </c>
      <c r="D19" s="24">
        <v>0</v>
      </c>
      <c r="E19" s="5" t="s">
        <v>273</v>
      </c>
    </row>
    <row r="20" spans="3:5" ht="39.6" x14ac:dyDescent="0.25">
      <c r="C20" s="4" t="s">
        <v>276</v>
      </c>
      <c r="D20" s="24">
        <v>4661</v>
      </c>
      <c r="E20" s="5" t="s">
        <v>277</v>
      </c>
    </row>
    <row r="21" spans="3:5" x14ac:dyDescent="0.25">
      <c r="C21" s="12" t="s">
        <v>18</v>
      </c>
      <c r="D21" s="13"/>
      <c r="E21" s="14"/>
    </row>
    <row r="22" spans="3:5" ht="26.4" x14ac:dyDescent="0.25">
      <c r="C22" s="4" t="s">
        <v>20</v>
      </c>
      <c r="D22" s="23"/>
      <c r="E22" s="22"/>
    </row>
    <row r="23" spans="3:5" ht="26.4" x14ac:dyDescent="0.25">
      <c r="C23" s="177" t="s">
        <v>36</v>
      </c>
      <c r="D23" s="179">
        <v>459509.04000000004</v>
      </c>
      <c r="E23" s="5" t="s">
        <v>273</v>
      </c>
    </row>
    <row r="24" spans="3:5" x14ac:dyDescent="0.25">
      <c r="C24" s="177" t="s">
        <v>35</v>
      </c>
      <c r="D24" s="179">
        <v>11487.726000000001</v>
      </c>
      <c r="E24" s="198" t="s">
        <v>284</v>
      </c>
    </row>
    <row r="25" spans="3:5" ht="26.4" x14ac:dyDescent="0.25">
      <c r="C25" s="177" t="s">
        <v>21</v>
      </c>
      <c r="D25" s="190"/>
      <c r="E25" s="199"/>
    </row>
    <row r="26" spans="3:5" ht="26.4" x14ac:dyDescent="0.25">
      <c r="C26" s="177" t="s">
        <v>36</v>
      </c>
      <c r="D26" s="191">
        <v>105687079.2</v>
      </c>
      <c r="E26" s="198" t="s">
        <v>285</v>
      </c>
    </row>
    <row r="27" spans="3:5" x14ac:dyDescent="0.25">
      <c r="C27" s="177" t="s">
        <v>35</v>
      </c>
      <c r="D27" s="191">
        <v>2642176.98</v>
      </c>
      <c r="E27" s="198" t="s">
        <v>285</v>
      </c>
    </row>
    <row r="28" spans="3:5" ht="26.4" x14ac:dyDescent="0.25">
      <c r="C28" s="4" t="s">
        <v>22</v>
      </c>
      <c r="D28" s="23"/>
      <c r="E28" s="22"/>
    </row>
    <row r="29" spans="3:5" ht="39.6" x14ac:dyDescent="0.25">
      <c r="C29" s="4" t="s">
        <v>33</v>
      </c>
      <c r="D29" s="46">
        <v>9.0857648009013223E-3</v>
      </c>
      <c r="E29" s="25" t="s">
        <v>52</v>
      </c>
    </row>
    <row r="30" spans="3:5" ht="26.4" x14ac:dyDescent="0.25">
      <c r="C30" s="4" t="s">
        <v>34</v>
      </c>
      <c r="D30" s="46">
        <v>3.2800918836140891E-2</v>
      </c>
      <c r="E30" s="25" t="s">
        <v>51</v>
      </c>
    </row>
    <row r="31" spans="3:5" x14ac:dyDescent="0.25">
      <c r="C31" s="15" t="s">
        <v>23</v>
      </c>
      <c r="D31" s="16"/>
      <c r="E31" s="17"/>
    </row>
    <row r="32" spans="3:5" ht="34.200000000000003" x14ac:dyDescent="0.25">
      <c r="C32" s="499" t="s">
        <v>441</v>
      </c>
      <c r="D32" s="494">
        <v>20.995900320045934</v>
      </c>
      <c r="E32" s="5" t="s">
        <v>278</v>
      </c>
    </row>
    <row r="33" spans="3:5" ht="22.8" x14ac:dyDescent="0.25">
      <c r="C33" s="506" t="s">
        <v>442</v>
      </c>
      <c r="D33" s="492">
        <v>30.67525505047735</v>
      </c>
      <c r="E33" s="56"/>
    </row>
    <row r="34" spans="3:5" ht="34.200000000000003" x14ac:dyDescent="0.25">
      <c r="C34" s="506" t="s">
        <v>443</v>
      </c>
      <c r="D34" s="507">
        <v>10.954519524957281</v>
      </c>
      <c r="E34" s="5" t="s">
        <v>278</v>
      </c>
    </row>
    <row r="35" spans="3:5" ht="34.799999999999997" thickBot="1" x14ac:dyDescent="0.3">
      <c r="C35" s="496" t="s">
        <v>444</v>
      </c>
      <c r="D35" s="508">
        <v>7.4979001681168045</v>
      </c>
      <c r="E35" s="505"/>
    </row>
  </sheetData>
  <customSheetViews>
    <customSheetView guid="{80A75E33-4D87-4F83-AFC9-AA5279B2E196}" fitToPage="1" topLeftCell="A19">
      <selection activeCell="D35" sqref="D35"/>
      <pageMargins left="0.75" right="0.75" top="1" bottom="1" header="0.5" footer="0.5"/>
      <pageSetup paperSize="9" scale="79" orientation="portrait" r:id="rId1"/>
      <headerFooter alignWithMargins="0"/>
    </customSheetView>
    <customSheetView guid="{DC1A4EE8-8DA0-4EC2-BCFE-F62B7880A8AA}" fitToPage="1" showRuler="0" topLeftCell="A19">
      <selection activeCell="D35" sqref="D35"/>
      <pageMargins left="0.75" right="0.75" top="1" bottom="1" header="0.5" footer="0.5"/>
      <pageSetup paperSize="9" scale="79" orientation="portrait" r:id="rId2"/>
      <headerFooter alignWithMargins="0"/>
    </customSheetView>
    <customSheetView guid="{2600A3E7-A32D-4672-AD83-1E0E350CB11A}" fitToPage="1" showRuler="0" topLeftCell="A19">
      <selection activeCell="D35" sqref="D35"/>
      <pageMargins left="0.75" right="0.75" top="1" bottom="1" header="0.5" footer="0.5"/>
      <pageSetup paperSize="9" scale="79" orientation="portrait" r:id="rId3"/>
      <headerFooter alignWithMargins="0"/>
    </customSheetView>
  </customSheetViews>
  <phoneticPr fontId="4" type="noConversion"/>
  <pageMargins left="0.75" right="0.75" top="1" bottom="1" header="0.5" footer="0.5"/>
  <pageSetup paperSize="9" scale="78"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52"/>
  <sheetViews>
    <sheetView topLeftCell="AI23" workbookViewId="0">
      <selection activeCell="AX29" sqref="AX29"/>
    </sheetView>
  </sheetViews>
  <sheetFormatPr defaultRowHeight="13.2" x14ac:dyDescent="0.25"/>
  <cols>
    <col min="1" max="1" width="2.44140625" customWidth="1"/>
    <col min="2" max="2" width="2.109375" customWidth="1"/>
    <col min="3" max="3" width="25.109375" customWidth="1"/>
    <col min="4" max="4" width="11.109375" bestFit="1" customWidth="1"/>
    <col min="5" max="7" width="12" customWidth="1"/>
    <col min="8" max="8" width="10.109375" bestFit="1" customWidth="1"/>
    <col min="10" max="10" width="11.33203125" customWidth="1"/>
    <col min="11" max="11" width="12.109375" bestFit="1" customWidth="1"/>
    <col min="12" max="12" width="10.44140625" customWidth="1"/>
    <col min="13" max="13" width="11.5546875" customWidth="1"/>
    <col min="14" max="14" width="11.109375" bestFit="1" customWidth="1"/>
    <col min="15" max="15" width="11.109375" customWidth="1"/>
    <col min="16" max="16" width="11.33203125" customWidth="1"/>
    <col min="17" max="17" width="11.44140625" customWidth="1"/>
    <col min="18" max="19" width="11.109375" bestFit="1" customWidth="1"/>
    <col min="20" max="21" width="10.109375" bestFit="1" customWidth="1"/>
    <col min="22" max="22" width="10.109375" customWidth="1"/>
    <col min="23" max="23" width="10.5546875" customWidth="1"/>
    <col min="24" max="24" width="10.88671875" bestFit="1" customWidth="1"/>
    <col min="25" max="25" width="10.33203125" bestFit="1" customWidth="1"/>
    <col min="26" max="28" width="10.109375" bestFit="1" customWidth="1"/>
    <col min="29" max="29" width="11.109375" customWidth="1"/>
    <col min="30" max="30" width="11.109375" bestFit="1" customWidth="1"/>
    <col min="31" max="31" width="10.109375" bestFit="1" customWidth="1"/>
    <col min="32" max="32" width="11.109375" customWidth="1"/>
    <col min="33" max="33" width="10.88671875" bestFit="1" customWidth="1"/>
    <col min="34" max="34" width="10.109375" bestFit="1" customWidth="1"/>
    <col min="35" max="35" width="11.109375" bestFit="1" customWidth="1"/>
    <col min="36" max="36" width="9.44140625" bestFit="1" customWidth="1"/>
    <col min="37" max="37" width="10.5546875" customWidth="1"/>
    <col min="38" max="38" width="10.88671875" bestFit="1" customWidth="1"/>
    <col min="39" max="39" width="11.109375" bestFit="1" customWidth="1"/>
    <col min="40" max="40" width="10.109375" customWidth="1"/>
    <col min="41" max="41" width="14.44140625" customWidth="1"/>
    <col min="42" max="42" width="15.109375" customWidth="1"/>
  </cols>
  <sheetData>
    <row r="1" spans="3:41" ht="13.8" thickBot="1" x14ac:dyDescent="0.3">
      <c r="C1" s="19" t="s">
        <v>295</v>
      </c>
    </row>
    <row r="2" spans="3:41" ht="93.75" customHeight="1" thickBot="1" x14ac:dyDescent="0.3">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331</v>
      </c>
    </row>
    <row r="3" spans="3:41" x14ac:dyDescent="0.25">
      <c r="C3" s="1" t="s">
        <v>6</v>
      </c>
      <c r="D3" s="147"/>
      <c r="E3" s="50"/>
      <c r="F3" s="50"/>
      <c r="G3" s="50"/>
      <c r="H3" s="339"/>
      <c r="I3" s="50"/>
      <c r="J3" s="148"/>
      <c r="K3" s="50"/>
      <c r="L3" s="50"/>
      <c r="M3" s="50"/>
      <c r="N3" s="50"/>
      <c r="O3" s="339"/>
      <c r="P3" s="50"/>
      <c r="Q3" s="148"/>
      <c r="R3" s="50"/>
      <c r="S3" s="50"/>
      <c r="T3" s="50"/>
      <c r="U3" s="50"/>
      <c r="V3" s="339"/>
      <c r="W3" s="50"/>
      <c r="X3" s="148"/>
      <c r="Y3" s="50"/>
      <c r="Z3" s="50"/>
      <c r="AA3" s="50"/>
      <c r="AB3" s="339"/>
      <c r="AC3" s="148"/>
      <c r="AD3" s="50"/>
      <c r="AE3" s="50"/>
      <c r="AF3" s="50"/>
      <c r="AG3" s="50"/>
      <c r="AH3" s="50"/>
      <c r="AI3" s="50"/>
      <c r="AJ3" s="339"/>
      <c r="AK3" s="50"/>
      <c r="AL3" s="50"/>
      <c r="AM3" s="50"/>
      <c r="AN3" s="89"/>
      <c r="AO3" s="90"/>
    </row>
    <row r="4" spans="3:41" x14ac:dyDescent="0.25">
      <c r="C4" s="6" t="s">
        <v>9</v>
      </c>
      <c r="D4" s="120"/>
      <c r="E4" s="149"/>
      <c r="F4" s="149"/>
      <c r="G4" s="149"/>
      <c r="H4" s="327"/>
      <c r="I4" s="149"/>
      <c r="J4" s="121"/>
      <c r="K4" s="149"/>
      <c r="L4" s="149"/>
      <c r="M4" s="149"/>
      <c r="N4" s="149"/>
      <c r="O4" s="327"/>
      <c r="P4" s="149"/>
      <c r="Q4" s="121"/>
      <c r="R4" s="149"/>
      <c r="S4" s="149"/>
      <c r="T4" s="149"/>
      <c r="U4" s="149"/>
      <c r="V4" s="327"/>
      <c r="W4" s="149"/>
      <c r="X4" s="121"/>
      <c r="Y4" s="149"/>
      <c r="Z4" s="149"/>
      <c r="AA4" s="149"/>
      <c r="AB4" s="327"/>
      <c r="AC4" s="121"/>
      <c r="AD4" s="149"/>
      <c r="AE4" s="149"/>
      <c r="AF4" s="149"/>
      <c r="AG4" s="149"/>
      <c r="AH4" s="149"/>
      <c r="AI4" s="149"/>
      <c r="AJ4" s="327"/>
      <c r="AK4" s="149"/>
      <c r="AL4" s="149"/>
      <c r="AM4" s="149"/>
      <c r="AN4" s="150"/>
      <c r="AO4" s="94"/>
    </row>
    <row r="5" spans="3:41" x14ac:dyDescent="0.25">
      <c r="C5" s="4" t="s">
        <v>10</v>
      </c>
      <c r="D5" s="151">
        <v>1670000</v>
      </c>
      <c r="E5" s="152">
        <v>520000</v>
      </c>
      <c r="F5" s="152">
        <v>670000</v>
      </c>
      <c r="G5" s="152">
        <v>320000</v>
      </c>
      <c r="H5" s="340"/>
      <c r="I5" s="153">
        <v>160000</v>
      </c>
      <c r="J5" s="154">
        <v>2100000</v>
      </c>
      <c r="K5" s="152">
        <v>110000</v>
      </c>
      <c r="L5" s="152">
        <v>500000</v>
      </c>
      <c r="M5" s="152">
        <v>650000</v>
      </c>
      <c r="N5" s="152">
        <v>590000</v>
      </c>
      <c r="O5" s="340"/>
      <c r="P5" s="152">
        <v>250000</v>
      </c>
      <c r="Q5" s="154">
        <v>2794000</v>
      </c>
      <c r="R5" s="152">
        <v>940000</v>
      </c>
      <c r="S5" s="152">
        <v>510000</v>
      </c>
      <c r="T5" s="152">
        <v>375000</v>
      </c>
      <c r="U5" s="152">
        <v>470000</v>
      </c>
      <c r="V5" s="340"/>
      <c r="W5" s="152">
        <v>499000</v>
      </c>
      <c r="X5" s="154">
        <v>1192000</v>
      </c>
      <c r="Y5" s="152">
        <v>192000</v>
      </c>
      <c r="Z5" s="152">
        <v>500000</v>
      </c>
      <c r="AA5" s="152">
        <v>500000</v>
      </c>
      <c r="AB5" s="340"/>
      <c r="AC5" s="154">
        <v>3615000</v>
      </c>
      <c r="AD5" s="152">
        <v>501000</v>
      </c>
      <c r="AE5" s="152">
        <v>365000</v>
      </c>
      <c r="AF5" s="152">
        <v>110000</v>
      </c>
      <c r="AG5" s="152">
        <v>273000</v>
      </c>
      <c r="AH5" s="152">
        <v>250000</v>
      </c>
      <c r="AI5" s="152">
        <v>96000</v>
      </c>
      <c r="AJ5" s="340"/>
      <c r="AK5" s="152">
        <v>380000</v>
      </c>
      <c r="AL5" s="152">
        <v>1000000</v>
      </c>
      <c r="AM5" s="152">
        <v>270000</v>
      </c>
      <c r="AN5" s="153">
        <v>370000</v>
      </c>
      <c r="AO5" s="155">
        <v>11371000</v>
      </c>
    </row>
    <row r="6" spans="3:41" ht="26.4" x14ac:dyDescent="0.25">
      <c r="C6" s="4" t="s">
        <v>53</v>
      </c>
      <c r="D6" s="151">
        <v>131088</v>
      </c>
      <c r="E6" s="152">
        <v>10745</v>
      </c>
      <c r="F6" s="152">
        <v>92591</v>
      </c>
      <c r="G6" s="152">
        <v>27172</v>
      </c>
      <c r="H6" s="340"/>
      <c r="I6" s="153">
        <v>580</v>
      </c>
      <c r="J6" s="154">
        <v>77234</v>
      </c>
      <c r="K6" s="152">
        <v>0</v>
      </c>
      <c r="L6" s="152">
        <v>5804</v>
      </c>
      <c r="M6" s="152">
        <v>20419</v>
      </c>
      <c r="N6" s="152">
        <v>51011</v>
      </c>
      <c r="O6" s="340"/>
      <c r="P6" s="152"/>
      <c r="Q6" s="154">
        <v>92720</v>
      </c>
      <c r="R6" s="152">
        <v>0</v>
      </c>
      <c r="S6" s="152">
        <v>40539</v>
      </c>
      <c r="T6" s="152">
        <v>0</v>
      </c>
      <c r="U6" s="152">
        <v>26745</v>
      </c>
      <c r="V6" s="340"/>
      <c r="W6" s="152">
        <v>25436</v>
      </c>
      <c r="X6" s="154">
        <v>55187</v>
      </c>
      <c r="Y6" s="152">
        <v>1796</v>
      </c>
      <c r="Z6" s="152">
        <v>23952</v>
      </c>
      <c r="AA6" s="152">
        <v>29439</v>
      </c>
      <c r="AB6" s="340"/>
      <c r="AC6" s="154">
        <v>88702</v>
      </c>
      <c r="AD6" s="152">
        <v>46910</v>
      </c>
      <c r="AE6" s="152">
        <v>1704</v>
      </c>
      <c r="AF6" s="152">
        <v>0</v>
      </c>
      <c r="AG6" s="152">
        <v>4878</v>
      </c>
      <c r="AH6" s="152">
        <v>12033</v>
      </c>
      <c r="AI6" s="152">
        <v>0</v>
      </c>
      <c r="AJ6" s="340"/>
      <c r="AK6" s="152">
        <v>1683</v>
      </c>
      <c r="AL6" s="152">
        <v>0</v>
      </c>
      <c r="AM6" s="152">
        <v>5000</v>
      </c>
      <c r="AN6" s="153">
        <v>16494</v>
      </c>
      <c r="AO6" s="155">
        <v>444931</v>
      </c>
    </row>
    <row r="7" spans="3:41" ht="26.4" x14ac:dyDescent="0.25">
      <c r="C7" s="4" t="s">
        <v>12</v>
      </c>
      <c r="D7" s="156"/>
      <c r="E7" s="152"/>
      <c r="F7" s="152"/>
      <c r="G7" s="152"/>
      <c r="H7" s="340"/>
      <c r="I7" s="153"/>
      <c r="J7" s="154"/>
      <c r="K7" s="152"/>
      <c r="L7" s="152"/>
      <c r="M7" s="152"/>
      <c r="N7" s="152"/>
      <c r="O7" s="340"/>
      <c r="P7" s="152"/>
      <c r="Q7" s="157"/>
      <c r="R7" s="152"/>
      <c r="S7" s="152"/>
      <c r="T7" s="152"/>
      <c r="U7" s="152"/>
      <c r="V7" s="340"/>
      <c r="W7" s="152"/>
      <c r="X7" s="157"/>
      <c r="Y7" s="152"/>
      <c r="Z7" s="152"/>
      <c r="AA7" s="152"/>
      <c r="AB7" s="340"/>
      <c r="AC7" s="157"/>
      <c r="AD7" s="152"/>
      <c r="AE7" s="152"/>
      <c r="AF7" s="152"/>
      <c r="AG7" s="152"/>
      <c r="AH7" s="152"/>
      <c r="AI7" s="152"/>
      <c r="AJ7" s="340"/>
      <c r="AK7" s="152"/>
      <c r="AL7" s="152"/>
      <c r="AM7" s="152"/>
      <c r="AN7" s="153"/>
      <c r="AO7" s="155"/>
    </row>
    <row r="8" spans="3:41" ht="26.4" x14ac:dyDescent="0.25">
      <c r="C8" s="4" t="s">
        <v>29</v>
      </c>
      <c r="D8" s="151">
        <v>1389590</v>
      </c>
      <c r="E8" s="152">
        <v>381604</v>
      </c>
      <c r="F8" s="152">
        <v>643448</v>
      </c>
      <c r="G8" s="152">
        <v>244548</v>
      </c>
      <c r="H8" s="340"/>
      <c r="I8" s="153">
        <v>119990</v>
      </c>
      <c r="J8" s="154">
        <v>1837199</v>
      </c>
      <c r="K8" s="152">
        <v>12411</v>
      </c>
      <c r="L8" s="152">
        <v>450000</v>
      </c>
      <c r="M8" s="152">
        <v>548600</v>
      </c>
      <c r="N8" s="152">
        <v>576188</v>
      </c>
      <c r="O8" s="340"/>
      <c r="P8" s="152">
        <v>250000</v>
      </c>
      <c r="Q8" s="154">
        <v>2612172</v>
      </c>
      <c r="R8" s="152">
        <v>919588</v>
      </c>
      <c r="S8" s="152">
        <v>486436</v>
      </c>
      <c r="T8" s="152">
        <v>375000</v>
      </c>
      <c r="U8" s="152">
        <v>446359</v>
      </c>
      <c r="V8" s="340"/>
      <c r="W8" s="152">
        <v>384789</v>
      </c>
      <c r="X8" s="154">
        <v>696915</v>
      </c>
      <c r="Y8" s="152">
        <v>130554</v>
      </c>
      <c r="Z8" s="152">
        <v>241735</v>
      </c>
      <c r="AA8" s="152">
        <v>324626</v>
      </c>
      <c r="AB8" s="340"/>
      <c r="AC8" s="154">
        <v>3111930</v>
      </c>
      <c r="AD8" s="152">
        <v>501000</v>
      </c>
      <c r="AE8" s="152">
        <v>168652</v>
      </c>
      <c r="AF8" s="152">
        <v>41001</v>
      </c>
      <c r="AG8" s="152">
        <v>237130</v>
      </c>
      <c r="AH8" s="152">
        <v>240655</v>
      </c>
      <c r="AI8" s="152">
        <v>56056</v>
      </c>
      <c r="AJ8" s="340"/>
      <c r="AK8" s="152">
        <v>227783</v>
      </c>
      <c r="AL8" s="152">
        <v>1000000</v>
      </c>
      <c r="AM8" s="152">
        <v>269653</v>
      </c>
      <c r="AN8" s="153">
        <v>370000</v>
      </c>
      <c r="AO8" s="155">
        <v>9647806</v>
      </c>
    </row>
    <row r="9" spans="3:41" x14ac:dyDescent="0.25">
      <c r="C9" s="4" t="s">
        <v>42</v>
      </c>
      <c r="D9" s="151">
        <v>252885</v>
      </c>
      <c r="E9" s="152">
        <v>27000</v>
      </c>
      <c r="F9" s="152">
        <v>170000</v>
      </c>
      <c r="G9" s="152">
        <v>50000</v>
      </c>
      <c r="H9" s="340"/>
      <c r="I9" s="153">
        <v>5885</v>
      </c>
      <c r="J9" s="154">
        <v>767292</v>
      </c>
      <c r="K9" s="152">
        <v>0</v>
      </c>
      <c r="L9" s="152">
        <v>365000</v>
      </c>
      <c r="M9" s="152">
        <v>127000</v>
      </c>
      <c r="N9" s="152">
        <v>188912</v>
      </c>
      <c r="O9" s="340"/>
      <c r="P9" s="152">
        <v>86380</v>
      </c>
      <c r="Q9" s="154">
        <v>1320204</v>
      </c>
      <c r="R9" s="152">
        <v>787455</v>
      </c>
      <c r="S9" s="152">
        <v>157571</v>
      </c>
      <c r="T9" s="152">
        <v>30000</v>
      </c>
      <c r="U9" s="152">
        <v>180178</v>
      </c>
      <c r="V9" s="340"/>
      <c r="W9" s="152">
        <v>165000</v>
      </c>
      <c r="X9" s="154">
        <v>298757</v>
      </c>
      <c r="Y9" s="152">
        <v>68757</v>
      </c>
      <c r="Z9" s="152">
        <v>87000</v>
      </c>
      <c r="AA9" s="152">
        <v>143000</v>
      </c>
      <c r="AB9" s="340"/>
      <c r="AC9" s="154">
        <v>1808613</v>
      </c>
      <c r="AD9" s="152">
        <v>170458</v>
      </c>
      <c r="AE9" s="152">
        <v>125178</v>
      </c>
      <c r="AF9" s="152">
        <v>40329</v>
      </c>
      <c r="AG9" s="152">
        <v>107128</v>
      </c>
      <c r="AH9" s="152">
        <v>335108</v>
      </c>
      <c r="AI9" s="152">
        <v>27000</v>
      </c>
      <c r="AJ9" s="340"/>
      <c r="AK9" s="152">
        <v>110845</v>
      </c>
      <c r="AL9" s="152">
        <v>430000</v>
      </c>
      <c r="AM9" s="152">
        <v>125178</v>
      </c>
      <c r="AN9" s="153">
        <v>337389</v>
      </c>
      <c r="AO9" s="155">
        <v>4447751</v>
      </c>
    </row>
    <row r="10" spans="3:41" x14ac:dyDescent="0.25">
      <c r="C10" s="9" t="s">
        <v>13</v>
      </c>
      <c r="D10" s="120"/>
      <c r="E10" s="158"/>
      <c r="F10" s="158"/>
      <c r="G10" s="158"/>
      <c r="H10" s="327"/>
      <c r="I10" s="158"/>
      <c r="J10" s="121"/>
      <c r="K10" s="158"/>
      <c r="L10" s="158"/>
      <c r="M10" s="158"/>
      <c r="N10" s="158"/>
      <c r="O10" s="327"/>
      <c r="P10" s="158"/>
      <c r="Q10" s="121"/>
      <c r="R10" s="158"/>
      <c r="S10" s="158"/>
      <c r="T10" s="158"/>
      <c r="U10" s="158"/>
      <c r="V10" s="327"/>
      <c r="W10" s="158"/>
      <c r="X10" s="121"/>
      <c r="Y10" s="158"/>
      <c r="Z10" s="158"/>
      <c r="AA10" s="158"/>
      <c r="AB10" s="327"/>
      <c r="AC10" s="121"/>
      <c r="AD10" s="158"/>
      <c r="AE10" s="158"/>
      <c r="AF10" s="158"/>
      <c r="AG10" s="158"/>
      <c r="AH10" s="158"/>
      <c r="AI10" s="158"/>
      <c r="AJ10" s="327"/>
      <c r="AK10" s="158"/>
      <c r="AL10" s="158"/>
      <c r="AM10" s="158"/>
      <c r="AN10" s="159"/>
      <c r="AO10" s="94"/>
    </row>
    <row r="11" spans="3:41" ht="26.4" x14ac:dyDescent="0.25">
      <c r="C11" s="4" t="s">
        <v>14</v>
      </c>
      <c r="D11" s="326"/>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8"/>
      <c r="AO11" s="331"/>
    </row>
    <row r="12" spans="3:41" ht="26.4" x14ac:dyDescent="0.25">
      <c r="C12" s="4" t="s">
        <v>57</v>
      </c>
      <c r="D12" s="160">
        <v>5492</v>
      </c>
      <c r="E12" s="43">
        <v>2471</v>
      </c>
      <c r="F12" s="43">
        <v>2120</v>
      </c>
      <c r="G12" s="43">
        <v>881</v>
      </c>
      <c r="H12" s="145"/>
      <c r="I12" s="43">
        <v>20</v>
      </c>
      <c r="J12" s="161">
        <v>9641</v>
      </c>
      <c r="K12" s="43">
        <v>52</v>
      </c>
      <c r="L12" s="43">
        <v>2346</v>
      </c>
      <c r="M12" s="43">
        <v>4099</v>
      </c>
      <c r="N12" s="43">
        <v>2503</v>
      </c>
      <c r="O12" s="145"/>
      <c r="P12" s="43">
        <v>641</v>
      </c>
      <c r="Q12" s="161">
        <v>16432</v>
      </c>
      <c r="R12" s="43">
        <v>3251</v>
      </c>
      <c r="S12" s="43">
        <v>4055</v>
      </c>
      <c r="T12" s="43">
        <v>198</v>
      </c>
      <c r="U12" s="43">
        <v>4410</v>
      </c>
      <c r="V12" s="145"/>
      <c r="W12" s="43">
        <v>4518</v>
      </c>
      <c r="X12" s="161">
        <v>5886</v>
      </c>
      <c r="Y12" s="43">
        <v>3376</v>
      </c>
      <c r="Z12" s="43">
        <v>946</v>
      </c>
      <c r="AA12" s="43">
        <v>1564</v>
      </c>
      <c r="AB12" s="145"/>
      <c r="AC12" s="161">
        <v>18723</v>
      </c>
      <c r="AD12" s="43">
        <v>1739</v>
      </c>
      <c r="AE12" s="43">
        <v>485</v>
      </c>
      <c r="AF12" s="43">
        <v>407</v>
      </c>
      <c r="AG12" s="43">
        <v>670</v>
      </c>
      <c r="AH12" s="43">
        <v>1391</v>
      </c>
      <c r="AI12" s="43">
        <v>2145</v>
      </c>
      <c r="AJ12" s="145"/>
      <c r="AK12" s="43">
        <v>847</v>
      </c>
      <c r="AL12" s="43">
        <v>4295</v>
      </c>
      <c r="AM12" s="43">
        <v>1944</v>
      </c>
      <c r="AN12" s="162">
        <v>4800</v>
      </c>
      <c r="AO12" s="163">
        <v>56174</v>
      </c>
    </row>
    <row r="13" spans="3:41" ht="26.4" x14ac:dyDescent="0.25">
      <c r="C13" s="177" t="s">
        <v>46</v>
      </c>
      <c r="D13" s="160">
        <v>1969</v>
      </c>
      <c r="E13" s="43">
        <v>200</v>
      </c>
      <c r="F13" s="43">
        <v>1457</v>
      </c>
      <c r="G13" s="43">
        <v>294</v>
      </c>
      <c r="H13" s="145"/>
      <c r="I13" s="43">
        <v>18</v>
      </c>
      <c r="J13" s="161">
        <v>5130</v>
      </c>
      <c r="K13" s="43">
        <v>41</v>
      </c>
      <c r="L13" s="43">
        <v>2078</v>
      </c>
      <c r="M13" s="43">
        <v>1341</v>
      </c>
      <c r="N13" s="43">
        <v>1214</v>
      </c>
      <c r="O13" s="145"/>
      <c r="P13" s="43">
        <v>456</v>
      </c>
      <c r="Q13" s="161">
        <v>4996</v>
      </c>
      <c r="R13" s="43">
        <v>2687</v>
      </c>
      <c r="S13" s="43">
        <v>606</v>
      </c>
      <c r="T13" s="43">
        <v>76</v>
      </c>
      <c r="U13" s="43">
        <v>638</v>
      </c>
      <c r="V13" s="145"/>
      <c r="W13" s="43">
        <v>989</v>
      </c>
      <c r="X13" s="161">
        <v>1419</v>
      </c>
      <c r="Y13" s="43">
        <v>322</v>
      </c>
      <c r="Z13" s="43">
        <v>408</v>
      </c>
      <c r="AA13" s="43">
        <v>689</v>
      </c>
      <c r="AB13" s="145"/>
      <c r="AC13" s="161">
        <v>7905</v>
      </c>
      <c r="AD13" s="43">
        <v>878</v>
      </c>
      <c r="AE13" s="43">
        <v>485</v>
      </c>
      <c r="AF13" s="43">
        <v>111</v>
      </c>
      <c r="AG13" s="43">
        <v>610</v>
      </c>
      <c r="AH13" s="43">
        <v>955</v>
      </c>
      <c r="AI13" s="43">
        <v>190</v>
      </c>
      <c r="AJ13" s="145"/>
      <c r="AK13" s="43">
        <v>494</v>
      </c>
      <c r="AL13" s="43">
        <v>1717</v>
      </c>
      <c r="AM13" s="43">
        <v>752</v>
      </c>
      <c r="AN13" s="162">
        <v>1713</v>
      </c>
      <c r="AO13" s="163">
        <v>21419</v>
      </c>
    </row>
    <row r="14" spans="3:41" ht="39.6" x14ac:dyDescent="0.25">
      <c r="C14" s="4" t="s">
        <v>16</v>
      </c>
      <c r="D14" s="332"/>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333"/>
      <c r="AO14" s="334"/>
    </row>
    <row r="15" spans="3:41" x14ac:dyDescent="0.25">
      <c r="C15" s="4" t="s">
        <v>31</v>
      </c>
      <c r="D15" s="160">
        <v>413</v>
      </c>
      <c r="E15" s="43">
        <v>53</v>
      </c>
      <c r="F15" s="43">
        <v>331</v>
      </c>
      <c r="G15" s="43">
        <v>29</v>
      </c>
      <c r="H15" s="145"/>
      <c r="I15" s="43">
        <v>0</v>
      </c>
      <c r="J15" s="161">
        <v>1419</v>
      </c>
      <c r="K15" s="43">
        <v>0</v>
      </c>
      <c r="L15" s="43">
        <v>836</v>
      </c>
      <c r="M15" s="43">
        <v>255</v>
      </c>
      <c r="N15" s="43">
        <v>317</v>
      </c>
      <c r="O15" s="145"/>
      <c r="P15" s="43">
        <v>11</v>
      </c>
      <c r="Q15" s="161">
        <v>1674</v>
      </c>
      <c r="R15" s="43">
        <v>917</v>
      </c>
      <c r="S15" s="43">
        <v>257</v>
      </c>
      <c r="T15" s="43">
        <v>20</v>
      </c>
      <c r="U15" s="43">
        <v>184</v>
      </c>
      <c r="V15" s="145"/>
      <c r="W15" s="43">
        <v>296</v>
      </c>
      <c r="X15" s="161">
        <v>444</v>
      </c>
      <c r="Y15" s="43">
        <v>133</v>
      </c>
      <c r="Z15" s="43">
        <v>142</v>
      </c>
      <c r="AA15" s="43">
        <v>169</v>
      </c>
      <c r="AB15" s="145"/>
      <c r="AC15" s="161">
        <v>1675</v>
      </c>
      <c r="AD15" s="43">
        <v>307</v>
      </c>
      <c r="AE15" s="43">
        <v>167</v>
      </c>
      <c r="AF15" s="43">
        <v>1</v>
      </c>
      <c r="AG15" s="43">
        <v>229</v>
      </c>
      <c r="AH15" s="43">
        <v>180</v>
      </c>
      <c r="AI15" s="43">
        <v>0</v>
      </c>
      <c r="AJ15" s="145"/>
      <c r="AK15" s="43">
        <v>55</v>
      </c>
      <c r="AL15" s="43">
        <v>204</v>
      </c>
      <c r="AM15" s="43">
        <v>36</v>
      </c>
      <c r="AN15" s="162">
        <v>496</v>
      </c>
      <c r="AO15" s="163">
        <v>5625</v>
      </c>
    </row>
    <row r="16" spans="3:41" x14ac:dyDescent="0.25">
      <c r="C16" s="4" t="s">
        <v>32</v>
      </c>
      <c r="D16" s="160">
        <v>1393</v>
      </c>
      <c r="E16" s="43">
        <v>147</v>
      </c>
      <c r="F16" s="43">
        <v>1126</v>
      </c>
      <c r="G16" s="43">
        <v>120</v>
      </c>
      <c r="H16" s="145"/>
      <c r="I16" s="43">
        <v>0</v>
      </c>
      <c r="J16" s="161">
        <v>3317</v>
      </c>
      <c r="K16" s="43">
        <v>41</v>
      </c>
      <c r="L16" s="43">
        <v>1242</v>
      </c>
      <c r="M16" s="43">
        <v>1086</v>
      </c>
      <c r="N16" s="43">
        <v>897</v>
      </c>
      <c r="O16" s="145"/>
      <c r="P16" s="43">
        <v>51</v>
      </c>
      <c r="Q16" s="161">
        <v>3322</v>
      </c>
      <c r="R16" s="43">
        <v>1770</v>
      </c>
      <c r="S16" s="43">
        <v>349</v>
      </c>
      <c r="T16" s="43">
        <v>56</v>
      </c>
      <c r="U16" s="43">
        <v>454</v>
      </c>
      <c r="V16" s="145"/>
      <c r="W16" s="43">
        <v>693</v>
      </c>
      <c r="X16" s="161">
        <v>975</v>
      </c>
      <c r="Y16" s="43">
        <v>189</v>
      </c>
      <c r="Z16" s="43">
        <v>266</v>
      </c>
      <c r="AA16" s="43">
        <v>520</v>
      </c>
      <c r="AB16" s="145"/>
      <c r="AC16" s="161">
        <v>4465</v>
      </c>
      <c r="AD16" s="43">
        <v>571</v>
      </c>
      <c r="AE16" s="43">
        <v>318</v>
      </c>
      <c r="AF16" s="43">
        <v>110</v>
      </c>
      <c r="AG16" s="43">
        <v>381</v>
      </c>
      <c r="AH16" s="43">
        <v>775</v>
      </c>
      <c r="AI16" s="43">
        <v>190</v>
      </c>
      <c r="AJ16" s="145"/>
      <c r="AK16" s="43">
        <v>194</v>
      </c>
      <c r="AL16" s="43">
        <v>349</v>
      </c>
      <c r="AM16" s="43">
        <v>360</v>
      </c>
      <c r="AN16" s="162">
        <v>1217</v>
      </c>
      <c r="AO16" s="163">
        <v>13472</v>
      </c>
    </row>
    <row r="17" spans="3:41" x14ac:dyDescent="0.25">
      <c r="C17" s="4" t="s">
        <v>37</v>
      </c>
      <c r="D17" s="160">
        <v>42</v>
      </c>
      <c r="E17" s="43">
        <v>24</v>
      </c>
      <c r="F17" s="43">
        <v>0</v>
      </c>
      <c r="G17" s="43"/>
      <c r="H17" s="145"/>
      <c r="I17" s="43">
        <v>18</v>
      </c>
      <c r="J17" s="161">
        <v>0</v>
      </c>
      <c r="K17" s="43"/>
      <c r="L17" s="43"/>
      <c r="M17" s="43"/>
      <c r="N17" s="43"/>
      <c r="O17" s="145"/>
      <c r="P17" s="43"/>
      <c r="Q17" s="161">
        <v>0</v>
      </c>
      <c r="R17" s="43"/>
      <c r="S17" s="43"/>
      <c r="T17" s="43"/>
      <c r="U17" s="43"/>
      <c r="V17" s="145"/>
      <c r="W17" s="43"/>
      <c r="X17" s="161">
        <v>0</v>
      </c>
      <c r="Y17" s="43"/>
      <c r="Z17" s="43"/>
      <c r="AA17" s="43"/>
      <c r="AB17" s="145"/>
      <c r="AC17" s="161">
        <v>0</v>
      </c>
      <c r="AD17" s="43"/>
      <c r="AE17" s="43"/>
      <c r="AF17" s="43"/>
      <c r="AG17" s="43"/>
      <c r="AH17" s="43"/>
      <c r="AI17" s="43"/>
      <c r="AJ17" s="145"/>
      <c r="AK17" s="43"/>
      <c r="AL17" s="43"/>
      <c r="AM17" s="43"/>
      <c r="AN17" s="162"/>
      <c r="AO17" s="163">
        <v>42</v>
      </c>
    </row>
    <row r="18" spans="3:41" x14ac:dyDescent="0.25">
      <c r="C18" s="4" t="s">
        <v>274</v>
      </c>
      <c r="D18" s="160">
        <v>665</v>
      </c>
      <c r="E18" s="43">
        <v>9</v>
      </c>
      <c r="F18" s="43">
        <v>362</v>
      </c>
      <c r="G18" s="43">
        <v>294</v>
      </c>
      <c r="H18" s="145"/>
      <c r="I18" s="43">
        <v>0</v>
      </c>
      <c r="J18" s="161">
        <v>1091</v>
      </c>
      <c r="K18" s="43">
        <v>0</v>
      </c>
      <c r="L18" s="43">
        <v>434</v>
      </c>
      <c r="M18" s="43">
        <v>68</v>
      </c>
      <c r="N18" s="43">
        <v>133</v>
      </c>
      <c r="O18" s="145"/>
      <c r="P18" s="43">
        <v>456</v>
      </c>
      <c r="Q18" s="161">
        <v>2410</v>
      </c>
      <c r="R18" s="43">
        <v>1541</v>
      </c>
      <c r="S18" s="43">
        <v>19</v>
      </c>
      <c r="T18" s="43">
        <v>18</v>
      </c>
      <c r="U18" s="43">
        <v>475</v>
      </c>
      <c r="V18" s="145"/>
      <c r="W18" s="43">
        <v>357</v>
      </c>
      <c r="X18" s="161">
        <v>708</v>
      </c>
      <c r="Y18" s="43">
        <v>99</v>
      </c>
      <c r="Z18" s="43">
        <v>199</v>
      </c>
      <c r="AA18" s="43">
        <v>410</v>
      </c>
      <c r="AB18" s="145"/>
      <c r="AC18" s="161">
        <v>5814</v>
      </c>
      <c r="AD18" s="43">
        <v>524</v>
      </c>
      <c r="AE18" s="43">
        <v>447</v>
      </c>
      <c r="AF18" s="43">
        <v>50</v>
      </c>
      <c r="AG18" s="43">
        <v>220</v>
      </c>
      <c r="AH18" s="43">
        <v>861</v>
      </c>
      <c r="AI18" s="43">
        <v>77</v>
      </c>
      <c r="AJ18" s="145"/>
      <c r="AK18" s="43">
        <v>494</v>
      </c>
      <c r="AL18" s="43">
        <v>1717</v>
      </c>
      <c r="AM18" s="43">
        <v>752</v>
      </c>
      <c r="AN18" s="162">
        <v>672</v>
      </c>
      <c r="AO18" s="163">
        <v>10688</v>
      </c>
    </row>
    <row r="19" spans="3:41" x14ac:dyDescent="0.25">
      <c r="C19" s="4" t="s">
        <v>275</v>
      </c>
      <c r="D19" s="164"/>
      <c r="E19" s="43"/>
      <c r="F19" s="43"/>
      <c r="G19" s="43"/>
      <c r="H19" s="145"/>
      <c r="I19" s="43"/>
      <c r="J19" s="165"/>
      <c r="K19" s="43"/>
      <c r="L19" s="43"/>
      <c r="M19" s="43"/>
      <c r="N19" s="43"/>
      <c r="O19" s="145"/>
      <c r="P19" s="43"/>
      <c r="Q19" s="165"/>
      <c r="R19" s="43"/>
      <c r="S19" s="43"/>
      <c r="T19" s="43"/>
      <c r="U19" s="43"/>
      <c r="V19" s="145"/>
      <c r="W19" s="43"/>
      <c r="X19" s="165"/>
      <c r="Y19" s="43"/>
      <c r="Z19" s="43"/>
      <c r="AA19" s="43"/>
      <c r="AB19" s="145"/>
      <c r="AC19" s="165"/>
      <c r="AD19" s="43"/>
      <c r="AE19" s="43"/>
      <c r="AF19" s="43"/>
      <c r="AG19" s="43"/>
      <c r="AH19" s="43"/>
      <c r="AI19" s="43"/>
      <c r="AJ19" s="145"/>
      <c r="AK19" s="43"/>
      <c r="AL19" s="43"/>
      <c r="AM19" s="43"/>
      <c r="AN19" s="162"/>
      <c r="AO19" s="163"/>
    </row>
    <row r="20" spans="3:41" x14ac:dyDescent="0.25">
      <c r="C20" s="4" t="s">
        <v>276</v>
      </c>
      <c r="D20" s="160">
        <v>111</v>
      </c>
      <c r="E20" s="43">
        <v>0</v>
      </c>
      <c r="F20" s="43">
        <v>104</v>
      </c>
      <c r="G20" s="43">
        <v>0</v>
      </c>
      <c r="H20" s="145"/>
      <c r="I20" s="43">
        <v>7</v>
      </c>
      <c r="J20" s="161">
        <v>2189</v>
      </c>
      <c r="K20" s="43">
        <v>0</v>
      </c>
      <c r="L20" s="43">
        <v>228</v>
      </c>
      <c r="M20" s="43">
        <v>0</v>
      </c>
      <c r="N20" s="43">
        <v>1320</v>
      </c>
      <c r="O20" s="145"/>
      <c r="P20" s="43">
        <v>641</v>
      </c>
      <c r="Q20" s="161">
        <v>952</v>
      </c>
      <c r="R20" s="43">
        <v>212</v>
      </c>
      <c r="S20" s="43">
        <v>484</v>
      </c>
      <c r="T20" s="43">
        <v>198</v>
      </c>
      <c r="U20" s="43">
        <v>37</v>
      </c>
      <c r="V20" s="145"/>
      <c r="W20" s="43">
        <v>21</v>
      </c>
      <c r="X20" s="161">
        <v>137</v>
      </c>
      <c r="Y20" s="43">
        <v>137</v>
      </c>
      <c r="Z20" s="43">
        <v>0</v>
      </c>
      <c r="AA20" s="43">
        <v>0</v>
      </c>
      <c r="AB20" s="145"/>
      <c r="AC20" s="161">
        <v>1272</v>
      </c>
      <c r="AD20" s="43">
        <v>0</v>
      </c>
      <c r="AE20" s="43">
        <v>0</v>
      </c>
      <c r="AF20" s="43">
        <v>0</v>
      </c>
      <c r="AG20" s="43">
        <v>0</v>
      </c>
      <c r="AH20" s="43">
        <v>0</v>
      </c>
      <c r="AI20" s="43">
        <v>0</v>
      </c>
      <c r="AJ20" s="145"/>
      <c r="AK20" s="43">
        <v>0</v>
      </c>
      <c r="AL20" s="43">
        <v>0</v>
      </c>
      <c r="AM20" s="43">
        <v>0</v>
      </c>
      <c r="AN20" s="162">
        <v>1272</v>
      </c>
      <c r="AO20" s="163">
        <v>4661</v>
      </c>
    </row>
    <row r="21" spans="3:41" x14ac:dyDescent="0.25">
      <c r="C21" s="12" t="s">
        <v>18</v>
      </c>
      <c r="D21" s="120"/>
      <c r="E21" s="117"/>
      <c r="F21" s="117"/>
      <c r="G21" s="117"/>
      <c r="H21" s="327"/>
      <c r="I21" s="117"/>
      <c r="J21" s="121"/>
      <c r="K21" s="117"/>
      <c r="L21" s="117"/>
      <c r="M21" s="117"/>
      <c r="N21" s="117"/>
      <c r="O21" s="327"/>
      <c r="P21" s="117"/>
      <c r="Q21" s="121"/>
      <c r="R21" s="117"/>
      <c r="S21" s="117"/>
      <c r="T21" s="117"/>
      <c r="U21" s="117"/>
      <c r="V21" s="327"/>
      <c r="W21" s="117"/>
      <c r="X21" s="121"/>
      <c r="Y21" s="117"/>
      <c r="Z21" s="117"/>
      <c r="AA21" s="117"/>
      <c r="AB21" s="327"/>
      <c r="AC21" s="121"/>
      <c r="AD21" s="117"/>
      <c r="AE21" s="117"/>
      <c r="AF21" s="117"/>
      <c r="AG21" s="117"/>
      <c r="AH21" s="117"/>
      <c r="AI21" s="117"/>
      <c r="AJ21" s="327"/>
      <c r="AK21" s="117"/>
      <c r="AL21" s="117"/>
      <c r="AM21" s="117"/>
      <c r="AN21" s="118"/>
      <c r="AO21" s="94"/>
    </row>
    <row r="22" spans="3:41" ht="26.4" x14ac:dyDescent="0.25">
      <c r="C22" s="4" t="s">
        <v>20</v>
      </c>
      <c r="D22" s="326"/>
      <c r="E22" s="327"/>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8"/>
      <c r="AO22" s="331"/>
    </row>
    <row r="23" spans="3:41" ht="26.4" x14ac:dyDescent="0.25">
      <c r="C23" s="177" t="s">
        <v>36</v>
      </c>
      <c r="D23" s="180">
        <v>35749.840000000004</v>
      </c>
      <c r="E23" s="181">
        <v>4140.4799999999996</v>
      </c>
      <c r="F23" s="181">
        <v>22451.199999999997</v>
      </c>
      <c r="G23" s="182">
        <v>7831.2000000000007</v>
      </c>
      <c r="H23" s="322"/>
      <c r="I23" s="182">
        <v>1326.96</v>
      </c>
      <c r="J23" s="183">
        <v>79464</v>
      </c>
      <c r="K23" s="182">
        <v>180.39999999999998</v>
      </c>
      <c r="L23" s="182">
        <v>39089.599999999999</v>
      </c>
      <c r="M23" s="182">
        <v>13618.400000000001</v>
      </c>
      <c r="N23" s="182">
        <v>16002.399999999998</v>
      </c>
      <c r="O23" s="322"/>
      <c r="P23" s="182">
        <v>10573.2</v>
      </c>
      <c r="Q23" s="183">
        <v>115848</v>
      </c>
      <c r="R23" s="182">
        <v>68099.600000000006</v>
      </c>
      <c r="S23" s="182">
        <v>9355.2000000000007</v>
      </c>
      <c r="T23" s="182">
        <v>11418.4</v>
      </c>
      <c r="U23" s="182">
        <v>17746.8</v>
      </c>
      <c r="V23" s="322"/>
      <c r="W23" s="182">
        <v>19428</v>
      </c>
      <c r="X23" s="183">
        <v>32653.200000000001</v>
      </c>
      <c r="Y23" s="182">
        <v>6840</v>
      </c>
      <c r="Z23" s="182">
        <v>9638</v>
      </c>
      <c r="AA23" s="182">
        <v>16175.2</v>
      </c>
      <c r="AB23" s="322"/>
      <c r="AC23" s="183">
        <v>195794</v>
      </c>
      <c r="AD23" s="182">
        <v>22882.000000000004</v>
      </c>
      <c r="AE23" s="182">
        <v>16042.800000000003</v>
      </c>
      <c r="AF23" s="182">
        <v>1612.8000000000002</v>
      </c>
      <c r="AG23" s="182">
        <v>13111.6</v>
      </c>
      <c r="AH23" s="182">
        <v>27536</v>
      </c>
      <c r="AI23" s="182">
        <v>2530</v>
      </c>
      <c r="AJ23" s="322"/>
      <c r="AK23" s="182">
        <v>13305.600000000002</v>
      </c>
      <c r="AL23" s="182">
        <v>45184.799999999996</v>
      </c>
      <c r="AM23" s="182">
        <v>19164.8</v>
      </c>
      <c r="AN23" s="184">
        <v>34423.599999999999</v>
      </c>
      <c r="AO23" s="185">
        <v>459509.04</v>
      </c>
    </row>
    <row r="24" spans="3:41" x14ac:dyDescent="0.25">
      <c r="C24" s="177" t="s">
        <v>35</v>
      </c>
      <c r="D24" s="186">
        <v>893.74600000000009</v>
      </c>
      <c r="E24" s="187">
        <v>103.512</v>
      </c>
      <c r="F24" s="187">
        <v>561.28</v>
      </c>
      <c r="G24" s="187">
        <v>195.78000000000003</v>
      </c>
      <c r="H24" s="341"/>
      <c r="I24" s="187">
        <v>33.173999999999999</v>
      </c>
      <c r="J24" s="188">
        <v>1986.6</v>
      </c>
      <c r="K24" s="187">
        <v>4.51</v>
      </c>
      <c r="L24" s="187">
        <v>977.24</v>
      </c>
      <c r="M24" s="187">
        <v>340.46000000000004</v>
      </c>
      <c r="N24" s="187">
        <v>400.05999999999995</v>
      </c>
      <c r="O24" s="341"/>
      <c r="P24" s="187">
        <v>264.33000000000004</v>
      </c>
      <c r="Q24" s="188">
        <v>2896.2</v>
      </c>
      <c r="R24" s="187">
        <v>1702.4900000000002</v>
      </c>
      <c r="S24" s="187">
        <v>233.88</v>
      </c>
      <c r="T24" s="187">
        <v>285.45999999999998</v>
      </c>
      <c r="U24" s="187">
        <v>443.66999999999996</v>
      </c>
      <c r="V24" s="341"/>
      <c r="W24" s="187">
        <v>485.70000000000005</v>
      </c>
      <c r="X24" s="188">
        <v>816.33</v>
      </c>
      <c r="Y24" s="187">
        <v>171</v>
      </c>
      <c r="Z24" s="187">
        <v>240.95</v>
      </c>
      <c r="AA24" s="187">
        <v>404.38</v>
      </c>
      <c r="AB24" s="341"/>
      <c r="AC24" s="188">
        <v>4894.8500000000004</v>
      </c>
      <c r="AD24" s="187">
        <v>572.05000000000007</v>
      </c>
      <c r="AE24" s="187">
        <v>401.07000000000005</v>
      </c>
      <c r="AF24" s="187">
        <v>40.320000000000007</v>
      </c>
      <c r="AG24" s="187">
        <v>327.79</v>
      </c>
      <c r="AH24" s="187">
        <v>688.4</v>
      </c>
      <c r="AI24" s="187">
        <v>63.25</v>
      </c>
      <c r="AJ24" s="341"/>
      <c r="AK24" s="187">
        <v>332.64000000000004</v>
      </c>
      <c r="AL24" s="187">
        <v>1129.6199999999999</v>
      </c>
      <c r="AM24" s="187">
        <v>479.12</v>
      </c>
      <c r="AN24" s="189">
        <v>860.59</v>
      </c>
      <c r="AO24" s="185">
        <v>11487.726000000001</v>
      </c>
    </row>
    <row r="25" spans="3:41" ht="26.4" x14ac:dyDescent="0.25">
      <c r="C25" s="177" t="s">
        <v>21</v>
      </c>
      <c r="D25" s="335"/>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7"/>
      <c r="AF25" s="336"/>
      <c r="AG25" s="336"/>
      <c r="AH25" s="336"/>
      <c r="AI25" s="336"/>
      <c r="AJ25" s="336"/>
      <c r="AK25" s="336"/>
      <c r="AL25" s="336"/>
      <c r="AM25" s="336"/>
      <c r="AN25" s="338"/>
      <c r="AO25" s="329"/>
    </row>
    <row r="26" spans="3:41" ht="26.4" x14ac:dyDescent="0.25">
      <c r="C26" s="177" t="s">
        <v>36</v>
      </c>
      <c r="D26" s="192">
        <v>8222463.2000000011</v>
      </c>
      <c r="E26" s="193">
        <v>952310.39999999991</v>
      </c>
      <c r="F26" s="193">
        <v>5163775.9999999991</v>
      </c>
      <c r="G26" s="193">
        <v>1801176.0000000002</v>
      </c>
      <c r="H26" s="342"/>
      <c r="I26" s="193">
        <v>305200.8</v>
      </c>
      <c r="J26" s="194">
        <v>18276720</v>
      </c>
      <c r="K26" s="193">
        <v>41491.999999999993</v>
      </c>
      <c r="L26" s="193">
        <v>8990608</v>
      </c>
      <c r="M26" s="193">
        <v>3132232.0000000005</v>
      </c>
      <c r="N26" s="195">
        <v>3680551.9999999995</v>
      </c>
      <c r="O26" s="342"/>
      <c r="P26" s="193">
        <v>2431836</v>
      </c>
      <c r="Q26" s="194">
        <v>26645040</v>
      </c>
      <c r="R26" s="193">
        <v>15662908.000000002</v>
      </c>
      <c r="S26" s="193">
        <v>2151696</v>
      </c>
      <c r="T26" s="193">
        <v>2626232</v>
      </c>
      <c r="U26" s="193">
        <v>4081764</v>
      </c>
      <c r="V26" s="342"/>
      <c r="W26" s="193">
        <v>4468440</v>
      </c>
      <c r="X26" s="194">
        <v>7510236</v>
      </c>
      <c r="Y26" s="193">
        <v>1573200</v>
      </c>
      <c r="Z26" s="193">
        <v>2216740</v>
      </c>
      <c r="AA26" s="193">
        <v>3720296</v>
      </c>
      <c r="AB26" s="342"/>
      <c r="AC26" s="194">
        <v>45032620</v>
      </c>
      <c r="AD26" s="193">
        <v>5262860.0000000009</v>
      </c>
      <c r="AE26" s="193">
        <v>3689844.0000000005</v>
      </c>
      <c r="AF26" s="193">
        <v>370944.00000000006</v>
      </c>
      <c r="AG26" s="193">
        <v>3015668</v>
      </c>
      <c r="AH26" s="193">
        <v>6333280</v>
      </c>
      <c r="AI26" s="193">
        <v>581900</v>
      </c>
      <c r="AJ26" s="342"/>
      <c r="AK26" s="193">
        <v>3060288.0000000005</v>
      </c>
      <c r="AL26" s="193">
        <v>10392503.999999998</v>
      </c>
      <c r="AM26" s="193">
        <v>4407904</v>
      </c>
      <c r="AN26" s="196">
        <v>7917428</v>
      </c>
      <c r="AO26" s="197">
        <v>105687079.2</v>
      </c>
    </row>
    <row r="27" spans="3:41" x14ac:dyDescent="0.25">
      <c r="C27" s="177" t="s">
        <v>35</v>
      </c>
      <c r="D27" s="192">
        <v>205561.58000000002</v>
      </c>
      <c r="E27" s="193">
        <v>23807.759999999998</v>
      </c>
      <c r="F27" s="193">
        <v>129094.39999999999</v>
      </c>
      <c r="G27" s="193">
        <v>45029.400000000009</v>
      </c>
      <c r="H27" s="342"/>
      <c r="I27" s="193">
        <v>7630.0199999999995</v>
      </c>
      <c r="J27" s="194">
        <v>456918</v>
      </c>
      <c r="K27" s="193">
        <v>1037.3</v>
      </c>
      <c r="L27" s="193">
        <v>224765.2</v>
      </c>
      <c r="M27" s="193">
        <v>78305.8</v>
      </c>
      <c r="N27" s="195">
        <v>92013.799999999988</v>
      </c>
      <c r="O27" s="342"/>
      <c r="P27" s="193">
        <v>60795.900000000009</v>
      </c>
      <c r="Q27" s="194">
        <v>666126</v>
      </c>
      <c r="R27" s="193">
        <v>391572.70000000007</v>
      </c>
      <c r="S27" s="193">
        <v>53792.4</v>
      </c>
      <c r="T27" s="193">
        <v>65655.799999999988</v>
      </c>
      <c r="U27" s="193">
        <v>102044.09999999999</v>
      </c>
      <c r="V27" s="342"/>
      <c r="W27" s="193">
        <v>111711.00000000001</v>
      </c>
      <c r="X27" s="194">
        <v>187755.90000000002</v>
      </c>
      <c r="Y27" s="193">
        <v>39330</v>
      </c>
      <c r="Z27" s="193">
        <v>55418.5</v>
      </c>
      <c r="AA27" s="193">
        <v>93007.4</v>
      </c>
      <c r="AB27" s="342"/>
      <c r="AC27" s="194">
        <v>1125815.5</v>
      </c>
      <c r="AD27" s="193">
        <v>131571.50000000003</v>
      </c>
      <c r="AE27" s="193">
        <v>92246.1</v>
      </c>
      <c r="AF27" s="193">
        <v>9273.6000000000022</v>
      </c>
      <c r="AG27" s="193">
        <v>75391.700000000012</v>
      </c>
      <c r="AH27" s="193">
        <v>158332</v>
      </c>
      <c r="AI27" s="193">
        <v>14547.5</v>
      </c>
      <c r="AJ27" s="342"/>
      <c r="AK27" s="193">
        <v>76507.200000000012</v>
      </c>
      <c r="AL27" s="193">
        <v>259812.59999999998</v>
      </c>
      <c r="AM27" s="193">
        <v>110197.6</v>
      </c>
      <c r="AN27" s="196">
        <v>197935.7</v>
      </c>
      <c r="AO27" s="197">
        <v>2642176.98</v>
      </c>
    </row>
    <row r="28" spans="3:41" ht="26.4" x14ac:dyDescent="0.25">
      <c r="C28" s="4" t="s">
        <v>22</v>
      </c>
      <c r="D28" s="332"/>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333"/>
      <c r="AO28" s="334"/>
    </row>
    <row r="29" spans="3:41" x14ac:dyDescent="0.25">
      <c r="C29" s="4" t="s">
        <v>33</v>
      </c>
      <c r="D29" s="875">
        <v>1.1277398809830639E-2</v>
      </c>
      <c r="E29" s="876">
        <v>4.8066524069311925E-3</v>
      </c>
      <c r="F29" s="876">
        <v>1.4307739141535651E-2</v>
      </c>
      <c r="G29" s="876">
        <v>2.4463305042436344E-2</v>
      </c>
      <c r="H29" s="877"/>
      <c r="I29" s="876">
        <v>1.9338203695745595E-3</v>
      </c>
      <c r="J29" s="878">
        <v>1.1863932488905026E-2</v>
      </c>
      <c r="K29" s="876">
        <v>1.0457316295559467E-3</v>
      </c>
      <c r="L29" s="876">
        <v>2.0043018220048805E-2</v>
      </c>
      <c r="M29" s="876">
        <v>1.2922810060711188E-2</v>
      </c>
      <c r="N29" s="876">
        <v>1.8740351960481631E-2</v>
      </c>
      <c r="O29" s="877"/>
      <c r="P29" s="876">
        <v>6.4771807218647458E-3</v>
      </c>
      <c r="Q29" s="878">
        <v>8.5448742726765836E-3</v>
      </c>
      <c r="R29" s="876">
        <v>1.6661086101913514E-2</v>
      </c>
      <c r="S29" s="876">
        <v>2.7521060877858262E-3</v>
      </c>
      <c r="T29" s="876">
        <v>2.1548057839523675E-3</v>
      </c>
      <c r="U29" s="876">
        <v>1.4907238656011963E-2</v>
      </c>
      <c r="V29" s="877"/>
      <c r="W29" s="876">
        <v>1.9025450628089951E-2</v>
      </c>
      <c r="X29" s="878">
        <v>6.0213356417241643E-3</v>
      </c>
      <c r="Y29" s="876">
        <v>5.1930458342741024E-3</v>
      </c>
      <c r="Z29" s="876">
        <v>7.5946539592718068E-3</v>
      </c>
      <c r="AA29" s="876">
        <v>1.3371889919652215E-2</v>
      </c>
      <c r="AB29" s="877"/>
      <c r="AC29" s="878">
        <v>8.4992323274026855E-3</v>
      </c>
      <c r="AD29" s="876">
        <v>3.1113127046449984E-3</v>
      </c>
      <c r="AE29" s="876">
        <v>6.1350469299466187E-3</v>
      </c>
      <c r="AF29" s="876">
        <v>3.0837616335602168E-3</v>
      </c>
      <c r="AG29" s="876">
        <v>1.671141307325626E-2</v>
      </c>
      <c r="AH29" s="876">
        <v>2.2204138572425019E-2</v>
      </c>
      <c r="AI29" s="876">
        <v>4.5697243734667374E-3</v>
      </c>
      <c r="AJ29" s="877"/>
      <c r="AK29" s="876">
        <v>3.4100714458288753E-3</v>
      </c>
      <c r="AL29" s="876">
        <v>1.2512023785233334E-2</v>
      </c>
      <c r="AM29" s="876">
        <v>1.9764507989907486E-2</v>
      </c>
      <c r="AN29" s="879">
        <v>2.4950841162333405E-2</v>
      </c>
      <c r="AO29" s="321">
        <v>9.0857648009013223E-3</v>
      </c>
    </row>
    <row r="30" spans="3:41" ht="26.4" x14ac:dyDescent="0.25">
      <c r="C30" s="4" t="s">
        <v>34</v>
      </c>
      <c r="D30" s="875">
        <v>3.0292307692307691E-2</v>
      </c>
      <c r="E30" s="876">
        <v>1.3333333333333334E-2</v>
      </c>
      <c r="F30" s="876">
        <v>3.9378378378378376E-2</v>
      </c>
      <c r="G30" s="876">
        <v>4.9000000000000002E-2</v>
      </c>
      <c r="H30" s="877"/>
      <c r="I30" s="876">
        <v>4.4999999999999997E-3</v>
      </c>
      <c r="J30" s="878">
        <v>3.9767441860465116E-2</v>
      </c>
      <c r="K30" s="876">
        <v>3.1538461538461538E-3</v>
      </c>
      <c r="L30" s="876">
        <v>8.6583333333333332E-2</v>
      </c>
      <c r="M30" s="876">
        <v>3.6243243243243246E-2</v>
      </c>
      <c r="N30" s="876">
        <v>6.0699999999999997E-2</v>
      </c>
      <c r="O30" s="877"/>
      <c r="P30" s="876">
        <v>2.2800000000000001E-2</v>
      </c>
      <c r="Q30" s="878">
        <v>3.2025641025641025E-2</v>
      </c>
      <c r="R30" s="876">
        <v>6.106818181818182E-2</v>
      </c>
      <c r="S30" s="876">
        <v>1.2120000000000001E-2</v>
      </c>
      <c r="T30" s="876">
        <v>8.4444444444444437E-3</v>
      </c>
      <c r="U30" s="876">
        <v>5.8000000000000003E-2</v>
      </c>
      <c r="V30" s="877"/>
      <c r="W30" s="876">
        <v>5.2052631578947371E-2</v>
      </c>
      <c r="X30" s="878">
        <v>1.842857142857143E-2</v>
      </c>
      <c r="Y30" s="876">
        <v>1.6947368421052631E-2</v>
      </c>
      <c r="Z30" s="876">
        <v>2.4E-2</v>
      </c>
      <c r="AA30" s="876">
        <v>4.5933333333333333E-2</v>
      </c>
      <c r="AB30" s="877"/>
      <c r="AC30" s="878">
        <v>3.497787610619469E-2</v>
      </c>
      <c r="AD30" s="876">
        <v>1.4161290322580644E-2</v>
      </c>
      <c r="AE30" s="876">
        <v>3.7307692307692306E-2</v>
      </c>
      <c r="AF30" s="876">
        <v>1.2333333333333333E-2</v>
      </c>
      <c r="AG30" s="876">
        <v>6.0999999999999999E-2</v>
      </c>
      <c r="AH30" s="876">
        <v>8.6818181818181822E-2</v>
      </c>
      <c r="AI30" s="876">
        <v>2.1111111111111112E-2</v>
      </c>
      <c r="AJ30" s="877"/>
      <c r="AK30" s="876">
        <v>1.3351351351351352E-2</v>
      </c>
      <c r="AL30" s="876">
        <v>3.8155555555555554E-2</v>
      </c>
      <c r="AM30" s="876">
        <v>6.2666666666666662E-2</v>
      </c>
      <c r="AN30" s="879">
        <v>0.1142</v>
      </c>
      <c r="AO30" s="321">
        <v>3.2800918836140891E-2</v>
      </c>
    </row>
    <row r="31" spans="3:41" x14ac:dyDescent="0.25">
      <c r="C31" s="15" t="s">
        <v>23</v>
      </c>
      <c r="D31" s="475"/>
      <c r="E31" s="166"/>
      <c r="F31" s="166"/>
      <c r="G31" s="166"/>
      <c r="H31" s="145"/>
      <c r="I31" s="166"/>
      <c r="J31" s="472"/>
      <c r="K31" s="166"/>
      <c r="L31" s="166"/>
      <c r="M31" s="166"/>
      <c r="N31" s="166"/>
      <c r="O31" s="145"/>
      <c r="P31" s="166"/>
      <c r="Q31" s="472"/>
      <c r="R31" s="166"/>
      <c r="S31" s="166"/>
      <c r="T31" s="166"/>
      <c r="U31" s="166"/>
      <c r="V31" s="145"/>
      <c r="W31" s="166"/>
      <c r="X31" s="472"/>
      <c r="Y31" s="166"/>
      <c r="Z31" s="166"/>
      <c r="AA31" s="166"/>
      <c r="AB31" s="145"/>
      <c r="AC31" s="472"/>
      <c r="AD31" s="166"/>
      <c r="AE31" s="166"/>
      <c r="AF31" s="166"/>
      <c r="AG31" s="166"/>
      <c r="AH31" s="166"/>
      <c r="AI31" s="166"/>
      <c r="AJ31" s="145"/>
      <c r="AK31" s="166"/>
      <c r="AL31" s="166"/>
      <c r="AM31" s="166"/>
      <c r="AN31" s="167"/>
      <c r="AO31" s="323"/>
    </row>
    <row r="32" spans="3:41" ht="34.200000000000003" x14ac:dyDescent="0.25">
      <c r="C32" s="791" t="s">
        <v>441</v>
      </c>
      <c r="D32" s="792">
        <v>38.869824312500413</v>
      </c>
      <c r="E32" s="793">
        <v>92.164193523456234</v>
      </c>
      <c r="F32" s="793">
        <v>28.659848916761693</v>
      </c>
      <c r="G32" s="793">
        <v>31.227398099908058</v>
      </c>
      <c r="H32" s="794"/>
      <c r="I32" s="793">
        <v>90.424730210405741</v>
      </c>
      <c r="J32" s="795">
        <v>23.119890768146583</v>
      </c>
      <c r="K32" s="793">
        <v>68.797117516629726</v>
      </c>
      <c r="L32" s="793">
        <v>11.512013425565879</v>
      </c>
      <c r="M32" s="793">
        <v>40.283733771955582</v>
      </c>
      <c r="N32" s="793">
        <v>36.006349047642857</v>
      </c>
      <c r="O32" s="794"/>
      <c r="P32" s="793">
        <v>23.644686566034878</v>
      </c>
      <c r="Q32" s="795">
        <v>22.548270147089291</v>
      </c>
      <c r="R32" s="793">
        <v>13.503574176647145</v>
      </c>
      <c r="S32" s="793">
        <v>51.996322900632798</v>
      </c>
      <c r="T32" s="793">
        <v>32.841729138933651</v>
      </c>
      <c r="U32" s="793">
        <v>25.15152027407758</v>
      </c>
      <c r="V32" s="794"/>
      <c r="W32" s="793">
        <v>19.805898702903026</v>
      </c>
      <c r="X32" s="795">
        <v>21.342931167542538</v>
      </c>
      <c r="Y32" s="793">
        <v>19.086842105263159</v>
      </c>
      <c r="Z32" s="793">
        <v>25.081448433284915</v>
      </c>
      <c r="AA32" s="793">
        <v>20.069365448340669</v>
      </c>
      <c r="AB32" s="794"/>
      <c r="AC32" s="795">
        <v>15.893898689438901</v>
      </c>
      <c r="AD32" s="793">
        <v>21.894939253561748</v>
      </c>
      <c r="AE32" s="793">
        <v>10.51262871817887</v>
      </c>
      <c r="AF32" s="793">
        <v>25.422247023809522</v>
      </c>
      <c r="AG32" s="793">
        <v>18.085512065651788</v>
      </c>
      <c r="AH32" s="793">
        <v>8.7396499128413705</v>
      </c>
      <c r="AI32" s="793">
        <v>22.156521739130437</v>
      </c>
      <c r="AJ32" s="794"/>
      <c r="AK32" s="793">
        <v>17.119333213083209</v>
      </c>
      <c r="AL32" s="793">
        <v>22.131336201554507</v>
      </c>
      <c r="AM32" s="793">
        <v>14.070222491233929</v>
      </c>
      <c r="AN32" s="796">
        <v>10.748440023704669</v>
      </c>
      <c r="AO32" s="324">
        <v>20.995900320045934</v>
      </c>
    </row>
    <row r="33" spans="3:41" ht="22.8" x14ac:dyDescent="0.25">
      <c r="C33" s="519" t="s">
        <v>442</v>
      </c>
      <c r="D33" s="800">
        <v>45.943562264894048</v>
      </c>
      <c r="E33" s="152">
        <v>98.685176597882375</v>
      </c>
      <c r="F33" s="152">
        <v>36.231827251995441</v>
      </c>
      <c r="G33" s="152">
        <v>37.612115640004085</v>
      </c>
      <c r="H33" s="340"/>
      <c r="I33" s="152">
        <v>94.859679266895753</v>
      </c>
      <c r="J33" s="473">
        <v>32.77573492399074</v>
      </c>
      <c r="K33" s="152">
        <v>68.797117516629726</v>
      </c>
      <c r="L33" s="152">
        <v>20.849535426302648</v>
      </c>
      <c r="M33" s="152">
        <v>49.609352053104615</v>
      </c>
      <c r="N33" s="152">
        <v>47.811578263260515</v>
      </c>
      <c r="O33" s="340"/>
      <c r="P33" s="152">
        <v>31.814398668331251</v>
      </c>
      <c r="Q33" s="473">
        <v>33.944271804433399</v>
      </c>
      <c r="R33" s="152">
        <v>25.066857955112802</v>
      </c>
      <c r="S33" s="152">
        <v>68.839468958440222</v>
      </c>
      <c r="T33" s="152">
        <v>35.469067470048344</v>
      </c>
      <c r="U33" s="152">
        <v>35.304223860076185</v>
      </c>
      <c r="V33" s="340"/>
      <c r="W33" s="152">
        <v>28.298795552810375</v>
      </c>
      <c r="X33" s="473">
        <v>30.492325407617017</v>
      </c>
      <c r="Y33" s="152">
        <v>29.139035087719297</v>
      </c>
      <c r="Z33" s="152">
        <v>34.10821747250467</v>
      </c>
      <c r="AA33" s="152">
        <v>28.910059844700527</v>
      </c>
      <c r="AB33" s="340"/>
      <c r="AC33" s="473">
        <v>25.131224654483795</v>
      </c>
      <c r="AD33" s="152">
        <v>29.344375491652823</v>
      </c>
      <c r="AE33" s="152">
        <v>18.315381354875704</v>
      </c>
      <c r="AF33" s="152">
        <v>50.427827380952372</v>
      </c>
      <c r="AG33" s="152">
        <v>26.255987064889105</v>
      </c>
      <c r="AH33" s="152">
        <v>20.909463974433468</v>
      </c>
      <c r="AI33" s="152">
        <v>32.828458498023714</v>
      </c>
      <c r="AJ33" s="340"/>
      <c r="AK33" s="152">
        <v>25.450036075036071</v>
      </c>
      <c r="AL33" s="152">
        <v>31.647810768222946</v>
      </c>
      <c r="AM33" s="152">
        <v>20.601884705293038</v>
      </c>
      <c r="AN33" s="797">
        <v>20.549535783590329</v>
      </c>
      <c r="AO33" s="324">
        <v>30.675255050477354</v>
      </c>
    </row>
    <row r="34" spans="3:41" ht="34.200000000000003" x14ac:dyDescent="0.25">
      <c r="C34" s="519" t="s">
        <v>443</v>
      </c>
      <c r="D34" s="801">
        <v>5.9171865082506363</v>
      </c>
      <c r="E34" s="546">
        <v>2.4955461682791582</v>
      </c>
      <c r="F34" s="546">
        <v>8.0251644266514148</v>
      </c>
      <c r="G34" s="546">
        <v>7.36532705235782</v>
      </c>
      <c r="H34" s="548"/>
      <c r="I34" s="546">
        <v>2.543551962663555</v>
      </c>
      <c r="J34" s="547">
        <v>9.9481438864271095</v>
      </c>
      <c r="K34" s="546">
        <v>3.3431633228587536</v>
      </c>
      <c r="L34" s="546">
        <v>19.979128888888887</v>
      </c>
      <c r="M34" s="546">
        <v>5.7095005468465194</v>
      </c>
      <c r="N34" s="546">
        <v>6.3877623275736379</v>
      </c>
      <c r="O34" s="548"/>
      <c r="P34" s="546">
        <v>9.7273440000000004</v>
      </c>
      <c r="Q34" s="547">
        <v>10.200339028211006</v>
      </c>
      <c r="R34" s="546">
        <v>17.032527610190652</v>
      </c>
      <c r="S34" s="546">
        <v>4.4233897162216609</v>
      </c>
      <c r="T34" s="546">
        <v>7.0032853333333334</v>
      </c>
      <c r="U34" s="546">
        <v>9.1445764507940925</v>
      </c>
      <c r="V34" s="548"/>
      <c r="W34" s="546">
        <v>11.612702026305326</v>
      </c>
      <c r="X34" s="547">
        <v>10.776401713264889</v>
      </c>
      <c r="Y34" s="546">
        <v>12.050186129877293</v>
      </c>
      <c r="Z34" s="546">
        <v>9.1701243096779539</v>
      </c>
      <c r="AA34" s="546">
        <v>11.460252721593465</v>
      </c>
      <c r="AB34" s="548"/>
      <c r="AC34" s="547">
        <v>14.470961750424978</v>
      </c>
      <c r="AD34" s="546">
        <v>10.504710578842317</v>
      </c>
      <c r="AE34" s="546">
        <v>21.878447928278351</v>
      </c>
      <c r="AF34" s="546">
        <v>9.0471939708787605</v>
      </c>
      <c r="AG34" s="546">
        <v>12.717361784675072</v>
      </c>
      <c r="AH34" s="546">
        <v>26.316843614302634</v>
      </c>
      <c r="AI34" s="546">
        <v>10.380690737833595</v>
      </c>
      <c r="AJ34" s="548"/>
      <c r="AK34" s="546">
        <v>13.435102707401345</v>
      </c>
      <c r="AL34" s="546">
        <v>10.392503999999999</v>
      </c>
      <c r="AM34" s="546">
        <v>16.34657875120989</v>
      </c>
      <c r="AN34" s="798">
        <v>21.398454054054053</v>
      </c>
      <c r="AO34" s="804">
        <v>10.954519524957281</v>
      </c>
    </row>
    <row r="35" spans="3:41" ht="34.799999999999997" thickBot="1" x14ac:dyDescent="0.3">
      <c r="C35" s="803" t="s">
        <v>444</v>
      </c>
      <c r="D35" s="802">
        <v>5.0061420721776591</v>
      </c>
      <c r="E35" s="168">
        <v>2.3306438507699383</v>
      </c>
      <c r="F35" s="168">
        <v>6.3480099526951923</v>
      </c>
      <c r="G35" s="168">
        <v>6.1150508575851825</v>
      </c>
      <c r="H35" s="343"/>
      <c r="I35" s="168">
        <v>2.4246339622641511</v>
      </c>
      <c r="J35" s="474">
        <v>7.0173865066149199</v>
      </c>
      <c r="K35" s="168">
        <v>3.3431633228587536</v>
      </c>
      <c r="L35" s="168">
        <v>11.031420858895705</v>
      </c>
      <c r="M35" s="168">
        <v>4.6362226169330976</v>
      </c>
      <c r="N35" s="168">
        <v>4.8105502548686436</v>
      </c>
      <c r="O35" s="343"/>
      <c r="P35" s="168">
        <v>7.2294310006540226</v>
      </c>
      <c r="Q35" s="474">
        <v>6.7758118755683583</v>
      </c>
      <c r="R35" s="168">
        <v>9.1754618952188096</v>
      </c>
      <c r="S35" s="168">
        <v>3.3411065407674139</v>
      </c>
      <c r="T35" s="168">
        <v>6.4845234567901233</v>
      </c>
      <c r="U35" s="168">
        <v>6.5148012008867795</v>
      </c>
      <c r="V35" s="343"/>
      <c r="W35" s="168">
        <v>8.1275543890474342</v>
      </c>
      <c r="X35" s="474">
        <v>7.5428815915281335</v>
      </c>
      <c r="Y35" s="168">
        <v>7.8931920466005385</v>
      </c>
      <c r="Z35" s="168">
        <v>6.7432430377051427</v>
      </c>
      <c r="AA35" s="168">
        <v>7.9557081941551582</v>
      </c>
      <c r="AB35" s="343"/>
      <c r="AC35" s="474">
        <v>9.1519614806739824</v>
      </c>
      <c r="AD35" s="168">
        <v>7.837958591602157</v>
      </c>
      <c r="AE35" s="168">
        <v>12.557751080556786</v>
      </c>
      <c r="AF35" s="168">
        <v>4.5609738104020661</v>
      </c>
      <c r="AG35" s="168">
        <v>8.7599068140754905</v>
      </c>
      <c r="AH35" s="168">
        <v>10.999803738691094</v>
      </c>
      <c r="AI35" s="168">
        <v>7.0061163552302057</v>
      </c>
      <c r="AJ35" s="343"/>
      <c r="AK35" s="168">
        <v>9.0373152840284927</v>
      </c>
      <c r="AL35" s="168">
        <v>7.2674853146853131</v>
      </c>
      <c r="AM35" s="168">
        <v>11.164027140726033</v>
      </c>
      <c r="AN35" s="799">
        <v>11.192466945344075</v>
      </c>
      <c r="AO35" s="325">
        <v>7.4979001681168045</v>
      </c>
    </row>
    <row r="36" spans="3:41" x14ac:dyDescent="0.25">
      <c r="C36" s="485"/>
    </row>
    <row r="37" spans="3:41" x14ac:dyDescent="0.25">
      <c r="C37" s="178" t="s">
        <v>8</v>
      </c>
    </row>
    <row r="38" spans="3:41" x14ac:dyDescent="0.25">
      <c r="C38" s="912" t="s">
        <v>507</v>
      </c>
      <c r="D38" s="912"/>
      <c r="E38" s="912"/>
      <c r="F38" s="912"/>
      <c r="G38" s="912"/>
      <c r="H38" s="912"/>
      <c r="I38" s="912"/>
      <c r="J38" s="912"/>
      <c r="K38" s="912"/>
    </row>
    <row r="39" spans="3:41" x14ac:dyDescent="0.25">
      <c r="C39" s="911" t="s">
        <v>428</v>
      </c>
      <c r="D39" s="911"/>
      <c r="E39" s="911"/>
      <c r="F39" s="911"/>
      <c r="G39" s="911"/>
      <c r="H39" s="911"/>
      <c r="I39" s="911"/>
      <c r="J39" s="911"/>
      <c r="K39" s="911"/>
    </row>
    <row r="40" spans="3:41" x14ac:dyDescent="0.25">
      <c r="C40" s="911" t="s">
        <v>2</v>
      </c>
      <c r="D40" s="911"/>
      <c r="E40" s="911"/>
      <c r="F40" s="911"/>
      <c r="G40" s="911"/>
      <c r="H40" s="911"/>
      <c r="I40" s="911"/>
      <c r="J40" s="911"/>
      <c r="K40" s="911"/>
    </row>
    <row r="41" spans="3:41" x14ac:dyDescent="0.25">
      <c r="C41" s="913" t="s">
        <v>4</v>
      </c>
      <c r="D41" s="913"/>
      <c r="E41" s="913"/>
      <c r="F41" s="913"/>
      <c r="G41" s="913"/>
      <c r="H41" s="913"/>
      <c r="I41" s="913"/>
      <c r="J41" s="913"/>
      <c r="K41" s="913"/>
    </row>
    <row r="42" spans="3:41" x14ac:dyDescent="0.25">
      <c r="C42" s="913" t="s">
        <v>1</v>
      </c>
      <c r="D42" s="913"/>
      <c r="E42" s="913"/>
      <c r="F42" s="913"/>
      <c r="G42" s="913"/>
      <c r="H42" s="913"/>
      <c r="I42" s="913"/>
      <c r="J42" s="913"/>
      <c r="K42" s="913"/>
    </row>
    <row r="43" spans="3:41" x14ac:dyDescent="0.25">
      <c r="C43" s="911" t="s">
        <v>3</v>
      </c>
      <c r="D43" s="911"/>
      <c r="E43" s="911"/>
      <c r="F43" s="911"/>
      <c r="G43" s="911"/>
      <c r="H43" s="911"/>
      <c r="I43" s="911"/>
      <c r="J43" s="911"/>
      <c r="K43" s="911"/>
    </row>
    <row r="44" spans="3:41" ht="25.5" customHeight="1" x14ac:dyDescent="0.25">
      <c r="C44" s="918" t="s">
        <v>508</v>
      </c>
      <c r="D44" s="918"/>
      <c r="E44" s="918"/>
      <c r="F44" s="918"/>
      <c r="G44" s="918"/>
      <c r="H44" s="918"/>
      <c r="I44" s="918"/>
      <c r="J44" s="918"/>
      <c r="K44" s="918"/>
    </row>
    <row r="45" spans="3:41" x14ac:dyDescent="0.25">
      <c r="C45" s="744" t="s">
        <v>286</v>
      </c>
      <c r="D45" s="745" t="s">
        <v>287</v>
      </c>
      <c r="E45" s="745" t="s">
        <v>288</v>
      </c>
      <c r="F45" s="745"/>
      <c r="G45" s="742"/>
      <c r="H45" s="742"/>
      <c r="I45" s="742"/>
      <c r="J45" s="742"/>
      <c r="K45" s="743"/>
    </row>
    <row r="46" spans="3:41" ht="39" customHeight="1" x14ac:dyDescent="0.25">
      <c r="C46" s="746" t="s">
        <v>289</v>
      </c>
      <c r="D46" s="740" t="s">
        <v>439</v>
      </c>
      <c r="E46" s="916" t="s">
        <v>438</v>
      </c>
      <c r="F46" s="916"/>
      <c r="G46" s="916"/>
      <c r="H46" s="916"/>
      <c r="I46" s="916"/>
      <c r="J46" s="916"/>
      <c r="K46" s="917"/>
    </row>
    <row r="47" spans="3:41" x14ac:dyDescent="0.25">
      <c r="C47" s="746" t="s">
        <v>344</v>
      </c>
      <c r="D47" s="740" t="s">
        <v>292</v>
      </c>
      <c r="E47" s="916" t="s">
        <v>293</v>
      </c>
      <c r="F47" s="916"/>
      <c r="G47" s="916"/>
      <c r="H47" s="916"/>
      <c r="I47" s="916"/>
      <c r="J47" s="916"/>
      <c r="K47" s="917"/>
    </row>
    <row r="48" spans="3:41" x14ac:dyDescent="0.25">
      <c r="C48" s="746" t="s">
        <v>290</v>
      </c>
      <c r="D48" s="740" t="s">
        <v>292</v>
      </c>
      <c r="E48" s="916" t="s">
        <v>429</v>
      </c>
      <c r="F48" s="916"/>
      <c r="G48" s="916"/>
      <c r="H48" s="916"/>
      <c r="I48" s="916"/>
      <c r="J48" s="916"/>
      <c r="K48" s="917"/>
    </row>
    <row r="49" spans="3:41" x14ac:dyDescent="0.25">
      <c r="C49" s="747" t="s">
        <v>291</v>
      </c>
      <c r="D49" s="741" t="s">
        <v>292</v>
      </c>
      <c r="E49" s="914" t="s">
        <v>294</v>
      </c>
      <c r="F49" s="914"/>
      <c r="G49" s="914"/>
      <c r="H49" s="914"/>
      <c r="I49" s="914"/>
      <c r="J49" s="914"/>
      <c r="K49" s="915"/>
    </row>
    <row r="52" spans="3:41" x14ac:dyDescent="0.25">
      <c r="D52" s="481"/>
      <c r="E52" s="481"/>
      <c r="F52" s="481"/>
      <c r="G52" s="481"/>
      <c r="H52" s="481"/>
      <c r="I52" s="481"/>
      <c r="J52" s="481"/>
      <c r="K52" s="481"/>
      <c r="L52" s="481"/>
      <c r="M52" s="481"/>
      <c r="N52" s="481"/>
      <c r="O52" s="481"/>
      <c r="P52" s="481"/>
      <c r="Q52" s="481"/>
      <c r="R52" s="481"/>
      <c r="S52" s="481"/>
      <c r="T52" s="481"/>
      <c r="U52" s="481"/>
      <c r="V52" s="481"/>
      <c r="W52" s="481"/>
      <c r="X52" s="481"/>
      <c r="Y52" s="481"/>
      <c r="Z52" s="481"/>
      <c r="AA52" s="481"/>
      <c r="AB52" s="481"/>
      <c r="AC52" s="481"/>
      <c r="AD52" s="481"/>
      <c r="AE52" s="481"/>
      <c r="AF52" s="481"/>
      <c r="AG52" s="481"/>
      <c r="AH52" s="481"/>
      <c r="AI52" s="481"/>
      <c r="AJ52" s="481"/>
      <c r="AK52" s="481"/>
      <c r="AL52" s="481"/>
      <c r="AM52" s="481"/>
      <c r="AN52" s="481"/>
      <c r="AO52" s="481"/>
    </row>
  </sheetData>
  <customSheetViews>
    <customSheetView guid="{80A75E33-4D87-4F83-AFC9-AA5279B2E196}" fitToPage="1" topLeftCell="A22">
      <selection activeCell="C41" sqref="C41"/>
      <pageMargins left="0.75" right="0.75" top="1" bottom="1" header="0.5" footer="0.5"/>
      <pageSetup paperSize="9" scale="50" fitToWidth="2" orientation="landscape" r:id="rId1"/>
      <headerFooter alignWithMargins="0"/>
    </customSheetView>
    <customSheetView guid="{DC1A4EE8-8DA0-4EC2-BCFE-F62B7880A8AA}" fitToPage="1" showRuler="0" topLeftCell="G13">
      <selection activeCell="N24" sqref="N24"/>
      <pageMargins left="0.75" right="0.75" top="1" bottom="1" header="0.5" footer="0.5"/>
      <pageSetup paperSize="9" scale="50" fitToWidth="2" orientation="landscape" r:id="rId2"/>
      <headerFooter alignWithMargins="0"/>
    </customSheetView>
    <customSheetView guid="{2600A3E7-A32D-4672-AD83-1E0E350CB11A}" fitToPage="1" showRuler="0" topLeftCell="A22">
      <selection activeCell="C41" sqref="C41"/>
      <pageMargins left="0.75" right="0.75" top="1" bottom="1" header="0.5" footer="0.5"/>
      <pageSetup paperSize="9" scale="50" fitToWidth="2" orientation="landscape" r:id="rId3"/>
      <headerFooter alignWithMargins="0"/>
    </customSheetView>
  </customSheetViews>
  <mergeCells count="11">
    <mergeCell ref="E49:K49"/>
    <mergeCell ref="E48:K48"/>
    <mergeCell ref="E47:K47"/>
    <mergeCell ref="E46:K46"/>
    <mergeCell ref="C44:K44"/>
    <mergeCell ref="C43:K43"/>
    <mergeCell ref="C38:K38"/>
    <mergeCell ref="C39:K39"/>
    <mergeCell ref="C40:K40"/>
    <mergeCell ref="C41:K41"/>
    <mergeCell ref="C42:K42"/>
  </mergeCells>
  <phoneticPr fontId="4" type="noConversion"/>
  <pageMargins left="0.74803149606299213" right="0.74803149606299213" top="0.98425196850393704" bottom="0.98425196850393704" header="0.51181102362204722" footer="0.51181102362204722"/>
  <pageSetup paperSize="9" scale="45" fitToWidth="2" orientation="landscape" r:id="rId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workbookViewId="0">
      <selection activeCell="E8" sqref="E8"/>
    </sheetView>
  </sheetViews>
  <sheetFormatPr defaultRowHeight="13.2" x14ac:dyDescent="0.25"/>
  <cols>
    <col min="3" max="3" width="25.109375" customWidth="1"/>
    <col min="4" max="4" width="18.33203125" customWidth="1"/>
    <col min="5" max="5" width="48.44140625" customWidth="1"/>
    <col min="7" max="7" width="12" customWidth="1"/>
  </cols>
  <sheetData>
    <row r="1" spans="1:5" x14ac:dyDescent="0.25">
      <c r="A1" s="19" t="s">
        <v>381</v>
      </c>
      <c r="C1" s="19" t="s">
        <v>382</v>
      </c>
      <c r="D1" s="19"/>
    </row>
    <row r="2" spans="1:5" ht="13.8" thickBot="1" x14ac:dyDescent="0.3">
      <c r="C2" s="479"/>
      <c r="E2" s="477" t="s">
        <v>512</v>
      </c>
    </row>
    <row r="3" spans="1:5" x14ac:dyDescent="0.25">
      <c r="C3" s="1" t="s">
        <v>6</v>
      </c>
      <c r="D3" s="2" t="s">
        <v>7</v>
      </c>
      <c r="E3" s="3" t="s">
        <v>8</v>
      </c>
    </row>
    <row r="4" spans="1:5" x14ac:dyDescent="0.25">
      <c r="C4" s="6" t="s">
        <v>9</v>
      </c>
      <c r="D4" s="7"/>
      <c r="E4" s="8"/>
    </row>
    <row r="5" spans="1:5" ht="52.8" x14ac:dyDescent="0.25">
      <c r="C5" s="4" t="s">
        <v>10</v>
      </c>
      <c r="D5" s="377">
        <v>14330000</v>
      </c>
      <c r="E5" s="5" t="s">
        <v>422</v>
      </c>
    </row>
    <row r="6" spans="1:5" ht="52.8" x14ac:dyDescent="0.25">
      <c r="C6" s="4" t="s">
        <v>53</v>
      </c>
      <c r="D6" s="39">
        <v>1506087</v>
      </c>
      <c r="E6" s="5" t="s">
        <v>271</v>
      </c>
    </row>
    <row r="7" spans="1:5" ht="26.4" x14ac:dyDescent="0.25">
      <c r="C7" s="4" t="s">
        <v>12</v>
      </c>
      <c r="D7" s="39">
        <v>26733051.23</v>
      </c>
      <c r="E7" s="5"/>
    </row>
    <row r="8" spans="1:5" ht="26.4" x14ac:dyDescent="0.25">
      <c r="C8" s="4" t="s">
        <v>29</v>
      </c>
      <c r="D8" s="39">
        <v>14589468</v>
      </c>
      <c r="E8" s="5" t="s">
        <v>391</v>
      </c>
    </row>
    <row r="9" spans="1:5" ht="26.4" x14ac:dyDescent="0.25">
      <c r="C9" s="4" t="s">
        <v>42</v>
      </c>
      <c r="D9" s="39">
        <v>12143583.23</v>
      </c>
      <c r="E9" s="5" t="s">
        <v>272</v>
      </c>
    </row>
    <row r="10" spans="1:5" x14ac:dyDescent="0.25">
      <c r="C10" s="9" t="s">
        <v>13</v>
      </c>
      <c r="D10" s="10"/>
      <c r="E10" s="11"/>
    </row>
    <row r="11" spans="1:5" ht="26.4" x14ac:dyDescent="0.25">
      <c r="C11" s="4" t="s">
        <v>14</v>
      </c>
      <c r="D11" s="21"/>
      <c r="E11" s="25" t="s">
        <v>54</v>
      </c>
    </row>
    <row r="12" spans="1:5" ht="26.4" x14ac:dyDescent="0.25">
      <c r="C12" s="4" t="s">
        <v>57</v>
      </c>
      <c r="D12" s="24">
        <v>86942</v>
      </c>
      <c r="E12" s="5" t="s">
        <v>430</v>
      </c>
    </row>
    <row r="13" spans="1:5" ht="66" x14ac:dyDescent="0.25">
      <c r="C13" s="177" t="s">
        <v>46</v>
      </c>
      <c r="D13" s="24">
        <v>29715</v>
      </c>
      <c r="E13" s="198" t="s">
        <v>283</v>
      </c>
    </row>
    <row r="14" spans="1:5" ht="39.6" x14ac:dyDescent="0.25">
      <c r="C14" s="4" t="s">
        <v>16</v>
      </c>
      <c r="D14" s="21"/>
      <c r="E14" s="22"/>
    </row>
    <row r="15" spans="1:5" x14ac:dyDescent="0.25">
      <c r="C15" s="4" t="s">
        <v>31</v>
      </c>
      <c r="D15" s="24">
        <v>9335</v>
      </c>
      <c r="E15" s="5" t="s">
        <v>273</v>
      </c>
    </row>
    <row r="16" spans="1:5" x14ac:dyDescent="0.25">
      <c r="C16" s="4" t="s">
        <v>32</v>
      </c>
      <c r="D16" s="24">
        <v>18884</v>
      </c>
      <c r="E16" s="5" t="s">
        <v>273</v>
      </c>
    </row>
    <row r="17" spans="3:5" x14ac:dyDescent="0.25">
      <c r="C17" s="4" t="s">
        <v>37</v>
      </c>
      <c r="D17" s="24">
        <v>106</v>
      </c>
      <c r="E17" s="5" t="s">
        <v>273</v>
      </c>
    </row>
    <row r="18" spans="3:5" x14ac:dyDescent="0.25">
      <c r="C18" s="4" t="s">
        <v>274</v>
      </c>
      <c r="D18" s="24">
        <v>13548</v>
      </c>
      <c r="E18" s="5" t="s">
        <v>273</v>
      </c>
    </row>
    <row r="19" spans="3:5" x14ac:dyDescent="0.25">
      <c r="C19" s="4" t="s">
        <v>275</v>
      </c>
      <c r="D19" s="24">
        <v>0</v>
      </c>
      <c r="E19" s="5" t="s">
        <v>273</v>
      </c>
    </row>
    <row r="20" spans="3:5" ht="39.6" x14ac:dyDescent="0.25">
      <c r="C20" s="4" t="s">
        <v>276</v>
      </c>
      <c r="D20" s="24">
        <v>9378</v>
      </c>
      <c r="E20" s="5" t="s">
        <v>277</v>
      </c>
    </row>
    <row r="21" spans="3:5" x14ac:dyDescent="0.25">
      <c r="C21" s="12" t="s">
        <v>18</v>
      </c>
      <c r="D21" s="13"/>
      <c r="E21" s="14"/>
    </row>
    <row r="22" spans="3:5" ht="26.4" x14ac:dyDescent="0.25">
      <c r="C22" s="4" t="s">
        <v>20</v>
      </c>
      <c r="D22" s="23"/>
      <c r="E22" s="22"/>
    </row>
    <row r="23" spans="3:5" ht="26.4" x14ac:dyDescent="0.25">
      <c r="C23" s="177" t="s">
        <v>36</v>
      </c>
      <c r="D23" s="24">
        <v>657807.92000000004</v>
      </c>
      <c r="E23" s="5" t="s">
        <v>273</v>
      </c>
    </row>
    <row r="24" spans="3:5" x14ac:dyDescent="0.25">
      <c r="C24" s="177" t="s">
        <v>35</v>
      </c>
      <c r="D24" s="24">
        <v>16445.198</v>
      </c>
      <c r="E24" s="198" t="s">
        <v>284</v>
      </c>
    </row>
    <row r="25" spans="3:5" ht="26.4" x14ac:dyDescent="0.25">
      <c r="C25" s="177" t="s">
        <v>21</v>
      </c>
      <c r="D25" s="23"/>
      <c r="E25" s="22"/>
    </row>
    <row r="26" spans="3:5" ht="26.4" x14ac:dyDescent="0.25">
      <c r="C26" s="177" t="s">
        <v>36</v>
      </c>
      <c r="D26" s="20">
        <v>151295821.60000002</v>
      </c>
      <c r="E26" s="198" t="s">
        <v>285</v>
      </c>
    </row>
    <row r="27" spans="3:5" x14ac:dyDescent="0.25">
      <c r="C27" s="177" t="s">
        <v>35</v>
      </c>
      <c r="D27" s="20">
        <v>3782395.54</v>
      </c>
      <c r="E27" s="198" t="s">
        <v>285</v>
      </c>
    </row>
    <row r="28" spans="3:5" ht="26.4" x14ac:dyDescent="0.25">
      <c r="C28" s="4" t="s">
        <v>22</v>
      </c>
      <c r="D28" s="23"/>
      <c r="E28" s="22"/>
    </row>
    <row r="29" spans="3:5" ht="39.6" x14ac:dyDescent="0.25">
      <c r="C29" s="4" t="s">
        <v>33</v>
      </c>
      <c r="D29" s="46">
        <v>1.2548378719064541E-2</v>
      </c>
      <c r="E29" s="25" t="s">
        <v>52</v>
      </c>
    </row>
    <row r="30" spans="3:5" ht="26.4" x14ac:dyDescent="0.25">
      <c r="C30" s="4" t="s">
        <v>34</v>
      </c>
      <c r="D30" s="46">
        <v>4.5505359877488515E-2</v>
      </c>
      <c r="E30" s="25" t="s">
        <v>51</v>
      </c>
    </row>
    <row r="31" spans="3:5" x14ac:dyDescent="0.25">
      <c r="C31" s="15" t="s">
        <v>23</v>
      </c>
      <c r="D31" s="16"/>
      <c r="E31" s="17"/>
    </row>
    <row r="32" spans="3:5" ht="34.200000000000003" x14ac:dyDescent="0.25">
      <c r="C32" s="495" t="s">
        <v>441</v>
      </c>
      <c r="D32" s="39">
        <v>22.178918125522113</v>
      </c>
      <c r="E32" s="521" t="s">
        <v>278</v>
      </c>
    </row>
    <row r="33" spans="3:5" ht="22.8" x14ac:dyDescent="0.25">
      <c r="C33" s="493" t="s">
        <v>442</v>
      </c>
      <c r="D33" s="39">
        <v>40.639600736336526</v>
      </c>
      <c r="E33" s="521"/>
    </row>
    <row r="34" spans="3:5" ht="34.200000000000003" x14ac:dyDescent="0.25">
      <c r="C34" s="506" t="s">
        <v>443</v>
      </c>
      <c r="D34" s="523">
        <v>10.370208262563105</v>
      </c>
      <c r="E34" s="522" t="s">
        <v>278</v>
      </c>
    </row>
    <row r="35" spans="3:5" ht="34.799999999999997" thickBot="1" x14ac:dyDescent="0.3">
      <c r="C35" s="496" t="s">
        <v>444</v>
      </c>
      <c r="D35" s="524">
        <v>5.6595044201394744</v>
      </c>
      <c r="E35" s="505"/>
    </row>
  </sheetData>
  <customSheetViews>
    <customSheetView guid="{80A75E33-4D87-4F83-AFC9-AA5279B2E196}" fitToPage="1" topLeftCell="A16">
      <selection activeCell="E2" sqref="E2"/>
      <pageMargins left="0.75" right="0.75" top="1" bottom="1" header="0.5" footer="0.5"/>
      <pageSetup paperSize="9" scale="79" orientation="portrait" r:id="rId1"/>
      <headerFooter alignWithMargins="0"/>
    </customSheetView>
    <customSheetView guid="{DC1A4EE8-8DA0-4EC2-BCFE-F62B7880A8AA}" fitToPage="1" showRuler="0">
      <selection sqref="A1:B65536"/>
      <pageMargins left="0.75" right="0.75" top="1" bottom="1" header="0.5" footer="0.5"/>
      <pageSetup paperSize="9" scale="79" orientation="portrait" r:id="rId2"/>
      <headerFooter alignWithMargins="0"/>
    </customSheetView>
    <customSheetView guid="{2600A3E7-A32D-4672-AD83-1E0E350CB11A}" fitToPage="1" showRuler="0" topLeftCell="A16">
      <selection activeCell="E2" sqref="E2"/>
      <pageMargins left="0.75" right="0.75" top="1" bottom="1" header="0.5" footer="0.5"/>
      <pageSetup paperSize="9" scale="79" orientation="portrait" r:id="rId3"/>
      <headerFooter alignWithMargins="0"/>
    </customSheetView>
  </customSheetViews>
  <phoneticPr fontId="4" type="noConversion"/>
  <pageMargins left="0.75" right="0.75" top="1" bottom="1" header="0.5" footer="0.5"/>
  <pageSetup paperSize="9" scale="79"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45"/>
  <sheetViews>
    <sheetView topLeftCell="AI24" workbookViewId="0">
      <selection activeCell="AX31" sqref="AX31"/>
    </sheetView>
  </sheetViews>
  <sheetFormatPr defaultRowHeight="13.2" x14ac:dyDescent="0.25"/>
  <cols>
    <col min="1" max="1" width="2.109375" customWidth="1"/>
    <col min="2" max="2" width="1.88671875" customWidth="1"/>
    <col min="3" max="3" width="25.109375" customWidth="1"/>
    <col min="4" max="4" width="11.109375" bestFit="1" customWidth="1"/>
    <col min="5" max="7" width="12" customWidth="1"/>
    <col min="8" max="8" width="10.109375" bestFit="1" customWidth="1"/>
    <col min="10" max="10" width="11.33203125" customWidth="1"/>
    <col min="11" max="11" width="12.109375" bestFit="1" customWidth="1"/>
    <col min="12" max="12" width="11.33203125" style="33" customWidth="1"/>
    <col min="13" max="13" width="11.5546875" style="33" customWidth="1"/>
    <col min="14" max="14" width="11.109375" bestFit="1" customWidth="1"/>
    <col min="15" max="15" width="8.44140625" customWidth="1"/>
    <col min="16" max="16" width="11" style="33" customWidth="1"/>
    <col min="17" max="17" width="11.33203125" customWidth="1"/>
    <col min="18" max="19" width="11.109375" bestFit="1" customWidth="1"/>
    <col min="20" max="20" width="10.109375" bestFit="1" customWidth="1"/>
    <col min="21" max="21" width="11.33203125" customWidth="1"/>
    <col min="22" max="22" width="10.109375" customWidth="1"/>
    <col min="23" max="23" width="10.44140625" style="379" customWidth="1"/>
    <col min="24" max="24" width="10.88671875" bestFit="1" customWidth="1"/>
    <col min="25" max="25" width="10.33203125" bestFit="1" customWidth="1"/>
    <col min="26" max="28" width="10.109375" bestFit="1" customWidth="1"/>
    <col min="29" max="29" width="11.5546875" customWidth="1"/>
    <col min="30" max="30" width="11.109375" bestFit="1" customWidth="1"/>
    <col min="31" max="31" width="10.109375" style="33" bestFit="1" customWidth="1"/>
    <col min="32" max="32" width="11.109375" customWidth="1"/>
    <col min="33" max="33" width="10.88671875" bestFit="1" customWidth="1"/>
    <col min="34" max="34" width="10.109375" bestFit="1" customWidth="1"/>
    <col min="35" max="35" width="11.109375" bestFit="1" customWidth="1"/>
    <col min="36" max="36" width="10.109375" customWidth="1"/>
    <col min="37" max="37" width="10.5546875" style="33" customWidth="1"/>
    <col min="38" max="38" width="10.88671875" style="33" bestFit="1" customWidth="1"/>
    <col min="39" max="39" width="11.109375" bestFit="1" customWidth="1"/>
    <col min="40" max="40" width="11.33203125" style="33" customWidth="1"/>
    <col min="41" max="41" width="13.33203125" customWidth="1"/>
    <col min="42" max="42" width="15.109375" customWidth="1"/>
  </cols>
  <sheetData>
    <row r="1" spans="3:41" x14ac:dyDescent="0.25">
      <c r="C1" s="19" t="s">
        <v>390</v>
      </c>
    </row>
    <row r="2" spans="3:41" ht="13.8" thickBot="1" x14ac:dyDescent="0.3">
      <c r="C2" s="479"/>
    </row>
    <row r="3" spans="3:41" ht="93.75" customHeight="1" thickBot="1" x14ac:dyDescent="0.3">
      <c r="D3" s="258" t="s">
        <v>190</v>
      </c>
      <c r="E3" s="774" t="s">
        <v>333</v>
      </c>
      <c r="F3" s="259" t="s">
        <v>334</v>
      </c>
      <c r="G3" s="259" t="s">
        <v>335</v>
      </c>
      <c r="H3" s="775" t="s">
        <v>336</v>
      </c>
      <c r="I3" s="259" t="s">
        <v>337</v>
      </c>
      <c r="J3" s="260" t="s">
        <v>196</v>
      </c>
      <c r="K3" s="259" t="s">
        <v>290</v>
      </c>
      <c r="L3" s="775" t="s">
        <v>338</v>
      </c>
      <c r="M3" s="259" t="s">
        <v>339</v>
      </c>
      <c r="N3" s="259" t="s">
        <v>340</v>
      </c>
      <c r="O3" s="259" t="s">
        <v>341</v>
      </c>
      <c r="P3" s="259" t="s">
        <v>342</v>
      </c>
      <c r="Q3" s="260" t="s">
        <v>203</v>
      </c>
      <c r="R3" s="259" t="s">
        <v>343</v>
      </c>
      <c r="S3" s="259" t="s">
        <v>344</v>
      </c>
      <c r="T3" s="259" t="s">
        <v>289</v>
      </c>
      <c r="U3" s="259" t="s">
        <v>345</v>
      </c>
      <c r="V3" s="259" t="s">
        <v>346</v>
      </c>
      <c r="W3" s="259" t="s">
        <v>347</v>
      </c>
      <c r="X3" s="260" t="s">
        <v>210</v>
      </c>
      <c r="Y3" s="259" t="s">
        <v>348</v>
      </c>
      <c r="Z3" s="259" t="s">
        <v>349</v>
      </c>
      <c r="AA3" s="259" t="s">
        <v>350</v>
      </c>
      <c r="AB3" s="259" t="s">
        <v>351</v>
      </c>
      <c r="AC3" s="260" t="s">
        <v>215</v>
      </c>
      <c r="AD3" s="259" t="s">
        <v>352</v>
      </c>
      <c r="AE3" s="259" t="s">
        <v>353</v>
      </c>
      <c r="AF3" s="259" t="s">
        <v>354</v>
      </c>
      <c r="AG3" s="259" t="s">
        <v>355</v>
      </c>
      <c r="AH3" s="259" t="s">
        <v>356</v>
      </c>
      <c r="AI3" s="259" t="s">
        <v>357</v>
      </c>
      <c r="AJ3" s="775" t="s">
        <v>358</v>
      </c>
      <c r="AK3" s="259" t="s">
        <v>359</v>
      </c>
      <c r="AL3" s="259" t="s">
        <v>360</v>
      </c>
      <c r="AM3" s="259" t="s">
        <v>361</v>
      </c>
      <c r="AN3" s="259" t="s">
        <v>362</v>
      </c>
      <c r="AO3" s="261" t="s">
        <v>331</v>
      </c>
    </row>
    <row r="4" spans="3:41" x14ac:dyDescent="0.25">
      <c r="C4" s="1" t="s">
        <v>6</v>
      </c>
      <c r="D4" s="147"/>
      <c r="E4" s="50"/>
      <c r="F4" s="50"/>
      <c r="G4" s="50"/>
      <c r="H4" s="50"/>
      <c r="I4" s="50"/>
      <c r="J4" s="154"/>
      <c r="K4" s="375"/>
      <c r="L4" s="375"/>
      <c r="M4" s="50"/>
      <c r="N4" s="50"/>
      <c r="O4" s="777"/>
      <c r="P4" s="50"/>
      <c r="Q4" s="148"/>
      <c r="R4" s="50"/>
      <c r="S4" s="50"/>
      <c r="T4" s="50"/>
      <c r="U4" s="50"/>
      <c r="V4" s="380"/>
      <c r="W4" s="50"/>
      <c r="X4" s="148"/>
      <c r="Y4" s="50"/>
      <c r="Z4" s="50"/>
      <c r="AA4" s="50"/>
      <c r="AB4" s="50"/>
      <c r="AC4" s="148"/>
      <c r="AD4" s="375"/>
      <c r="AE4" s="50"/>
      <c r="AF4" s="50"/>
      <c r="AG4" s="50"/>
      <c r="AH4" s="50"/>
      <c r="AI4" s="50"/>
      <c r="AJ4" s="375"/>
      <c r="AK4" s="375"/>
      <c r="AL4" s="50"/>
      <c r="AM4" s="375"/>
      <c r="AN4" s="89"/>
      <c r="AO4" s="90"/>
    </row>
    <row r="5" spans="3:41" x14ac:dyDescent="0.25">
      <c r="C5" s="6" t="s">
        <v>9</v>
      </c>
      <c r="D5" s="151"/>
      <c r="E5" s="149"/>
      <c r="F5" s="149"/>
      <c r="G5" s="149"/>
      <c r="H5" s="149"/>
      <c r="I5" s="149"/>
      <c r="J5" s="154"/>
      <c r="K5" s="149"/>
      <c r="L5" s="149"/>
      <c r="M5" s="149"/>
      <c r="N5" s="149"/>
      <c r="O5" s="149"/>
      <c r="P5" s="149"/>
      <c r="Q5" s="154"/>
      <c r="R5" s="149"/>
      <c r="S5" s="149"/>
      <c r="T5" s="149"/>
      <c r="U5" s="149"/>
      <c r="V5" s="417"/>
      <c r="W5" s="149"/>
      <c r="X5" s="154"/>
      <c r="Y5" s="149"/>
      <c r="Z5" s="149"/>
      <c r="AA5" s="149"/>
      <c r="AB5" s="149"/>
      <c r="AC5" s="154"/>
      <c r="AD5" s="149"/>
      <c r="AE5" s="149"/>
      <c r="AF5" s="149"/>
      <c r="AG5" s="149"/>
      <c r="AH5" s="149"/>
      <c r="AI5" s="149"/>
      <c r="AJ5" s="149"/>
      <c r="AK5" s="149"/>
      <c r="AL5" s="149"/>
      <c r="AM5" s="149"/>
      <c r="AN5" s="150"/>
      <c r="AO5" s="94"/>
    </row>
    <row r="6" spans="3:41" x14ac:dyDescent="0.25">
      <c r="C6" s="4" t="s">
        <v>10</v>
      </c>
      <c r="D6" s="151">
        <v>1910000</v>
      </c>
      <c r="E6" s="152">
        <v>455000</v>
      </c>
      <c r="F6" s="152">
        <v>405000</v>
      </c>
      <c r="G6" s="152">
        <v>430000</v>
      </c>
      <c r="H6" s="152">
        <v>300000</v>
      </c>
      <c r="I6" s="759">
        <v>320000</v>
      </c>
      <c r="J6" s="154">
        <v>2340000</v>
      </c>
      <c r="K6" s="378">
        <v>200000</v>
      </c>
      <c r="L6" s="378">
        <v>550000</v>
      </c>
      <c r="M6" s="152">
        <v>670000</v>
      </c>
      <c r="N6" s="152">
        <v>560000</v>
      </c>
      <c r="O6" s="776"/>
      <c r="P6" s="152">
        <v>360000</v>
      </c>
      <c r="Q6" s="154">
        <v>3327730</v>
      </c>
      <c r="R6" s="152">
        <v>575000</v>
      </c>
      <c r="S6" s="152">
        <v>760000</v>
      </c>
      <c r="T6" s="152">
        <v>500000</v>
      </c>
      <c r="U6" s="152">
        <v>445000</v>
      </c>
      <c r="V6" s="382">
        <v>700000</v>
      </c>
      <c r="W6" s="152">
        <v>347730</v>
      </c>
      <c r="X6" s="154">
        <v>1370000</v>
      </c>
      <c r="Y6" s="152">
        <v>370000</v>
      </c>
      <c r="Z6" s="152">
        <v>250000</v>
      </c>
      <c r="AA6" s="152">
        <v>450000</v>
      </c>
      <c r="AB6" s="152">
        <v>300000</v>
      </c>
      <c r="AC6" s="154">
        <v>6125000</v>
      </c>
      <c r="AD6" s="378">
        <v>1170000</v>
      </c>
      <c r="AE6" s="152">
        <v>520000</v>
      </c>
      <c r="AF6" s="152">
        <v>255000</v>
      </c>
      <c r="AG6" s="152">
        <v>470000</v>
      </c>
      <c r="AH6" s="152">
        <v>350000</v>
      </c>
      <c r="AI6" s="152">
        <v>265000</v>
      </c>
      <c r="AJ6" s="378">
        <v>375000</v>
      </c>
      <c r="AK6" s="378">
        <v>740000</v>
      </c>
      <c r="AL6" s="152">
        <v>870000</v>
      </c>
      <c r="AM6" s="378">
        <v>360000</v>
      </c>
      <c r="AN6" s="153">
        <v>750000</v>
      </c>
      <c r="AO6" s="155">
        <v>15072730</v>
      </c>
    </row>
    <row r="7" spans="3:41" ht="26.4" x14ac:dyDescent="0.25">
      <c r="C7" s="4" t="s">
        <v>53</v>
      </c>
      <c r="D7" s="151">
        <v>69995</v>
      </c>
      <c r="E7" s="152"/>
      <c r="F7" s="152">
        <v>23000</v>
      </c>
      <c r="G7" s="152">
        <v>46995</v>
      </c>
      <c r="H7" s="152"/>
      <c r="I7" s="759"/>
      <c r="J7" s="154">
        <v>120501</v>
      </c>
      <c r="K7" s="378"/>
      <c r="L7" s="378"/>
      <c r="M7" s="152">
        <v>32420</v>
      </c>
      <c r="N7" s="152">
        <v>57500</v>
      </c>
      <c r="O7" s="776"/>
      <c r="P7" s="152">
        <v>30581</v>
      </c>
      <c r="Q7" s="154">
        <v>190100</v>
      </c>
      <c r="R7" s="152">
        <v>0</v>
      </c>
      <c r="S7" s="152">
        <v>140650</v>
      </c>
      <c r="T7" s="152">
        <v>7450</v>
      </c>
      <c r="U7" s="152">
        <v>0</v>
      </c>
      <c r="V7" s="382">
        <v>42000</v>
      </c>
      <c r="W7" s="152">
        <v>0</v>
      </c>
      <c r="X7" s="154">
        <v>175000</v>
      </c>
      <c r="Y7" s="152"/>
      <c r="Z7" s="152">
        <v>45000</v>
      </c>
      <c r="AA7" s="152">
        <v>70000</v>
      </c>
      <c r="AB7" s="152">
        <v>60000</v>
      </c>
      <c r="AC7" s="154">
        <v>950491</v>
      </c>
      <c r="AD7" s="378"/>
      <c r="AE7" s="152"/>
      <c r="AF7" s="152"/>
      <c r="AG7" s="152"/>
      <c r="AH7" s="152"/>
      <c r="AI7" s="152">
        <v>43491</v>
      </c>
      <c r="AJ7" s="378">
        <v>2000</v>
      </c>
      <c r="AK7" s="378">
        <v>25000</v>
      </c>
      <c r="AL7" s="152">
        <v>870000</v>
      </c>
      <c r="AM7" s="378">
        <v>5000</v>
      </c>
      <c r="AN7" s="153">
        <v>5000</v>
      </c>
      <c r="AO7" s="155">
        <v>1506087</v>
      </c>
    </row>
    <row r="8" spans="3:41" ht="26.4" x14ac:dyDescent="0.25">
      <c r="C8" s="4" t="s">
        <v>12</v>
      </c>
      <c r="D8" s="151"/>
      <c r="E8" s="152"/>
      <c r="F8" s="152"/>
      <c r="G8" s="152"/>
      <c r="H8" s="152"/>
      <c r="I8" s="759"/>
      <c r="J8" s="154"/>
      <c r="K8" s="378"/>
      <c r="L8" s="378"/>
      <c r="M8" s="152"/>
      <c r="N8" s="152"/>
      <c r="O8" s="776"/>
      <c r="P8" s="152"/>
      <c r="Q8" s="154">
        <v>0</v>
      </c>
      <c r="R8" s="152"/>
      <c r="S8" s="152"/>
      <c r="T8" s="152"/>
      <c r="U8" s="152"/>
      <c r="V8" s="382"/>
      <c r="W8" s="152"/>
      <c r="X8" s="154">
        <v>0</v>
      </c>
      <c r="Y8" s="152"/>
      <c r="Z8" s="152"/>
      <c r="AA8" s="152"/>
      <c r="AB8" s="152"/>
      <c r="AC8" s="154">
        <v>0</v>
      </c>
      <c r="AD8" s="378"/>
      <c r="AE8" s="152"/>
      <c r="AF8" s="152"/>
      <c r="AG8" s="152"/>
      <c r="AH8" s="152"/>
      <c r="AI8" s="152"/>
      <c r="AJ8" s="378"/>
      <c r="AK8" s="378"/>
      <c r="AL8" s="152"/>
      <c r="AM8" s="378"/>
      <c r="AN8" s="153"/>
      <c r="AO8" s="155"/>
    </row>
    <row r="9" spans="3:41" ht="26.4" x14ac:dyDescent="0.25">
      <c r="C9" s="4" t="s">
        <v>29</v>
      </c>
      <c r="D9" s="151">
        <v>1846313</v>
      </c>
      <c r="E9" s="152">
        <v>455000</v>
      </c>
      <c r="F9" s="152">
        <v>405000</v>
      </c>
      <c r="G9" s="152">
        <v>430000</v>
      </c>
      <c r="H9" s="152">
        <v>300000</v>
      </c>
      <c r="I9" s="759">
        <v>256313</v>
      </c>
      <c r="J9" s="154">
        <v>2257743</v>
      </c>
      <c r="K9" s="378">
        <v>145804</v>
      </c>
      <c r="L9" s="378">
        <v>550000</v>
      </c>
      <c r="M9" s="152">
        <v>670000</v>
      </c>
      <c r="N9" s="152">
        <v>531939</v>
      </c>
      <c r="O9" s="776"/>
      <c r="P9" s="152">
        <v>360000</v>
      </c>
      <c r="Q9" s="154">
        <v>3310469</v>
      </c>
      <c r="R9" s="152">
        <v>574984</v>
      </c>
      <c r="S9" s="152">
        <v>760000</v>
      </c>
      <c r="T9" s="152">
        <v>500000</v>
      </c>
      <c r="U9" s="152">
        <v>445000</v>
      </c>
      <c r="V9" s="382">
        <v>700000</v>
      </c>
      <c r="W9" s="152">
        <v>330485</v>
      </c>
      <c r="X9" s="154">
        <v>1266762</v>
      </c>
      <c r="Y9" s="152">
        <v>370000</v>
      </c>
      <c r="Z9" s="152">
        <v>250000</v>
      </c>
      <c r="AA9" s="152">
        <v>346762</v>
      </c>
      <c r="AB9" s="152">
        <v>300000</v>
      </c>
      <c r="AC9" s="154">
        <v>5908181</v>
      </c>
      <c r="AD9" s="378">
        <v>1170000</v>
      </c>
      <c r="AE9" s="152">
        <v>520000</v>
      </c>
      <c r="AF9" s="152">
        <v>255000</v>
      </c>
      <c r="AG9" s="152">
        <v>322457</v>
      </c>
      <c r="AH9" s="152">
        <v>350000</v>
      </c>
      <c r="AI9" s="152">
        <v>198000</v>
      </c>
      <c r="AJ9" s="378">
        <v>375000</v>
      </c>
      <c r="AK9" s="378">
        <v>740000</v>
      </c>
      <c r="AL9" s="152">
        <v>870000</v>
      </c>
      <c r="AM9" s="378">
        <v>357724</v>
      </c>
      <c r="AN9" s="153">
        <v>750000</v>
      </c>
      <c r="AO9" s="155">
        <v>14589468</v>
      </c>
    </row>
    <row r="10" spans="3:41" x14ac:dyDescent="0.25">
      <c r="C10" s="4" t="s">
        <v>42</v>
      </c>
      <c r="D10" s="151">
        <v>397307</v>
      </c>
      <c r="E10" s="152">
        <v>103823</v>
      </c>
      <c r="F10" s="152">
        <v>105750</v>
      </c>
      <c r="G10" s="152">
        <v>54000</v>
      </c>
      <c r="H10" s="152">
        <v>15056</v>
      </c>
      <c r="I10" s="759">
        <v>118678</v>
      </c>
      <c r="J10" s="154">
        <v>2491755.13</v>
      </c>
      <c r="K10" s="378"/>
      <c r="L10" s="378">
        <v>1821400</v>
      </c>
      <c r="M10" s="152">
        <v>0</v>
      </c>
      <c r="N10" s="152">
        <v>492195.13</v>
      </c>
      <c r="O10" s="776"/>
      <c r="P10" s="152">
        <v>178160</v>
      </c>
      <c r="Q10" s="154">
        <v>3092590.4399999995</v>
      </c>
      <c r="R10" s="152">
        <v>711079.74</v>
      </c>
      <c r="S10" s="152">
        <v>639134.68999999994</v>
      </c>
      <c r="T10" s="152">
        <v>350000</v>
      </c>
      <c r="U10" s="152">
        <v>765432</v>
      </c>
      <c r="V10" s="382">
        <v>318296</v>
      </c>
      <c r="W10" s="152">
        <v>308648.01</v>
      </c>
      <c r="X10" s="154">
        <v>616440</v>
      </c>
      <c r="Y10" s="152">
        <v>134640</v>
      </c>
      <c r="Z10" s="152">
        <v>121300</v>
      </c>
      <c r="AA10" s="152">
        <v>230500</v>
      </c>
      <c r="AB10" s="152">
        <v>130000</v>
      </c>
      <c r="AC10" s="154">
        <v>5545490.6600000001</v>
      </c>
      <c r="AD10" s="378">
        <v>3804772</v>
      </c>
      <c r="AE10" s="152"/>
      <c r="AF10" s="152">
        <v>313183.96999999997</v>
      </c>
      <c r="AG10" s="152">
        <v>73813</v>
      </c>
      <c r="AH10" s="152">
        <v>200436</v>
      </c>
      <c r="AI10" s="152">
        <v>150000</v>
      </c>
      <c r="AJ10" s="378"/>
      <c r="AK10" s="378">
        <v>504240</v>
      </c>
      <c r="AL10" s="152">
        <v>228000</v>
      </c>
      <c r="AM10" s="378">
        <v>271045.69</v>
      </c>
      <c r="AN10" s="153">
        <v>0</v>
      </c>
      <c r="AO10" s="155">
        <v>12143583.23</v>
      </c>
    </row>
    <row r="11" spans="3:41" x14ac:dyDescent="0.25">
      <c r="C11" s="9" t="s">
        <v>13</v>
      </c>
      <c r="D11" s="120"/>
      <c r="E11" s="158"/>
      <c r="F11" s="158"/>
      <c r="G11" s="158"/>
      <c r="H11" s="158"/>
      <c r="I11" s="760"/>
      <c r="J11" s="121"/>
      <c r="K11" s="158"/>
      <c r="L11" s="752"/>
      <c r="M11" s="158"/>
      <c r="N11" s="158"/>
      <c r="O11" s="158"/>
      <c r="P11" s="158"/>
      <c r="Q11" s="121"/>
      <c r="R11" s="158"/>
      <c r="S11" s="158"/>
      <c r="T11" s="158"/>
      <c r="U11" s="158"/>
      <c r="V11" s="418"/>
      <c r="W11" s="158"/>
      <c r="X11" s="121"/>
      <c r="Y11" s="158"/>
      <c r="Z11" s="158"/>
      <c r="AA11" s="158"/>
      <c r="AB11" s="158"/>
      <c r="AC11" s="121"/>
      <c r="AD11" s="158"/>
      <c r="AE11" s="158"/>
      <c r="AF11" s="158"/>
      <c r="AG11" s="158"/>
      <c r="AH11" s="158"/>
      <c r="AI11" s="158"/>
      <c r="AJ11" s="158"/>
      <c r="AK11" s="158"/>
      <c r="AL11" s="158"/>
      <c r="AM11" s="158"/>
      <c r="AN11" s="159"/>
      <c r="AO11" s="94"/>
    </row>
    <row r="12" spans="3:41" ht="26.4" x14ac:dyDescent="0.25">
      <c r="C12" s="4" t="s">
        <v>14</v>
      </c>
      <c r="D12" s="120"/>
      <c r="E12" s="52"/>
      <c r="F12" s="52"/>
      <c r="G12" s="52"/>
      <c r="H12" s="52"/>
      <c r="I12" s="761"/>
      <c r="J12" s="121"/>
      <c r="K12" s="376"/>
      <c r="L12" s="378"/>
      <c r="M12" s="52"/>
      <c r="N12" s="52"/>
      <c r="O12" s="778"/>
      <c r="P12" s="52"/>
      <c r="Q12" s="121"/>
      <c r="R12" s="52"/>
      <c r="S12" s="52"/>
      <c r="T12" s="52"/>
      <c r="U12" s="52"/>
      <c r="V12" s="381"/>
      <c r="W12" s="52"/>
      <c r="X12" s="121"/>
      <c r="Y12" s="52"/>
      <c r="Z12" s="52"/>
      <c r="AA12" s="52"/>
      <c r="AB12" s="52"/>
      <c r="AC12" s="121"/>
      <c r="AD12" s="376"/>
      <c r="AE12" s="52"/>
      <c r="AF12" s="52"/>
      <c r="AG12" s="52"/>
      <c r="AH12" s="52"/>
      <c r="AI12" s="52"/>
      <c r="AJ12" s="376"/>
      <c r="AK12" s="376"/>
      <c r="AL12" s="52"/>
      <c r="AM12" s="376"/>
      <c r="AN12" s="93"/>
      <c r="AO12" s="94"/>
    </row>
    <row r="13" spans="3:41" ht="26.4" x14ac:dyDescent="0.25">
      <c r="C13" s="4" t="s">
        <v>57</v>
      </c>
      <c r="D13" s="160">
        <v>6200</v>
      </c>
      <c r="E13" s="43">
        <v>1800</v>
      </c>
      <c r="F13" s="43">
        <v>1585</v>
      </c>
      <c r="G13" s="43">
        <v>2516</v>
      </c>
      <c r="H13" s="43">
        <v>191</v>
      </c>
      <c r="I13" s="755">
        <v>108</v>
      </c>
      <c r="J13" s="161">
        <v>26360</v>
      </c>
      <c r="K13" s="320">
        <v>1589</v>
      </c>
      <c r="L13" s="773">
        <v>1872</v>
      </c>
      <c r="M13" s="43">
        <v>10244</v>
      </c>
      <c r="N13" s="43">
        <v>4855</v>
      </c>
      <c r="O13" s="779"/>
      <c r="P13" s="43">
        <v>7800</v>
      </c>
      <c r="Q13" s="161">
        <v>15359</v>
      </c>
      <c r="R13" s="43">
        <v>3787</v>
      </c>
      <c r="S13" s="43">
        <v>2177</v>
      </c>
      <c r="T13" s="43">
        <v>5506</v>
      </c>
      <c r="U13" s="43">
        <v>2375</v>
      </c>
      <c r="V13" s="383">
        <v>0</v>
      </c>
      <c r="W13" s="43">
        <v>1514</v>
      </c>
      <c r="X13" s="161">
        <v>5048</v>
      </c>
      <c r="Y13" s="41">
        <v>1227</v>
      </c>
      <c r="Z13" s="43">
        <v>966</v>
      </c>
      <c r="AA13" s="43">
        <v>1574</v>
      </c>
      <c r="AB13" s="43">
        <v>1281</v>
      </c>
      <c r="AC13" s="161">
        <v>33975</v>
      </c>
      <c r="AD13" s="320">
        <v>12167</v>
      </c>
      <c r="AE13" s="43">
        <v>1358</v>
      </c>
      <c r="AF13" s="43">
        <v>1168</v>
      </c>
      <c r="AG13" s="43">
        <v>1263</v>
      </c>
      <c r="AH13" s="43">
        <v>435</v>
      </c>
      <c r="AI13" s="43">
        <v>650</v>
      </c>
      <c r="AJ13" s="320">
        <v>1064</v>
      </c>
      <c r="AK13" s="320">
        <v>2700</v>
      </c>
      <c r="AL13" s="43">
        <v>1548</v>
      </c>
      <c r="AM13" s="320">
        <v>6823</v>
      </c>
      <c r="AN13" s="162">
        <v>4799</v>
      </c>
      <c r="AO13" s="163">
        <v>86942</v>
      </c>
    </row>
    <row r="14" spans="3:41" ht="26.4" x14ac:dyDescent="0.25">
      <c r="C14" s="4" t="s">
        <v>46</v>
      </c>
      <c r="D14" s="160">
        <v>1853</v>
      </c>
      <c r="E14" s="43">
        <v>199</v>
      </c>
      <c r="F14" s="43">
        <v>1284</v>
      </c>
      <c r="G14" s="43">
        <v>293</v>
      </c>
      <c r="H14" s="43">
        <v>46</v>
      </c>
      <c r="I14" s="43">
        <v>31</v>
      </c>
      <c r="J14" s="161">
        <v>5414</v>
      </c>
      <c r="K14" s="43">
        <v>690</v>
      </c>
      <c r="L14" s="43">
        <v>525</v>
      </c>
      <c r="M14" s="43">
        <v>1806</v>
      </c>
      <c r="N14" s="43">
        <v>1355</v>
      </c>
      <c r="O14" s="779"/>
      <c r="P14" s="43">
        <v>1038</v>
      </c>
      <c r="Q14" s="161">
        <v>10643</v>
      </c>
      <c r="R14" s="43">
        <v>3280</v>
      </c>
      <c r="S14" s="43">
        <v>1358</v>
      </c>
      <c r="T14" s="43">
        <v>1517</v>
      </c>
      <c r="U14" s="43">
        <v>1636</v>
      </c>
      <c r="V14" s="43">
        <v>1614</v>
      </c>
      <c r="W14" s="43">
        <v>1238</v>
      </c>
      <c r="X14" s="161">
        <v>2641</v>
      </c>
      <c r="Y14" s="43">
        <v>620</v>
      </c>
      <c r="Z14" s="43">
        <v>424</v>
      </c>
      <c r="AA14" s="43">
        <v>906</v>
      </c>
      <c r="AB14" s="43">
        <v>691</v>
      </c>
      <c r="AC14" s="161">
        <v>9164</v>
      </c>
      <c r="AD14" s="43">
        <v>349</v>
      </c>
      <c r="AE14" s="43">
        <v>997</v>
      </c>
      <c r="AF14" s="43">
        <v>616</v>
      </c>
      <c r="AG14" s="43">
        <v>528</v>
      </c>
      <c r="AH14" s="43">
        <v>232</v>
      </c>
      <c r="AI14" s="43">
        <v>193</v>
      </c>
      <c r="AJ14" s="43">
        <v>232</v>
      </c>
      <c r="AK14" s="43">
        <v>1230</v>
      </c>
      <c r="AL14" s="43">
        <v>1477</v>
      </c>
      <c r="AM14" s="43">
        <v>1177</v>
      </c>
      <c r="AN14" s="162">
        <v>2133</v>
      </c>
      <c r="AO14" s="163">
        <v>29715</v>
      </c>
    </row>
    <row r="15" spans="3:41" ht="39.6" x14ac:dyDescent="0.25">
      <c r="C15" s="4" t="s">
        <v>16</v>
      </c>
      <c r="D15" s="164"/>
      <c r="E15" s="43"/>
      <c r="F15" s="43"/>
      <c r="G15" s="43"/>
      <c r="H15" s="43"/>
      <c r="I15" s="43"/>
      <c r="J15" s="161"/>
      <c r="K15" s="320"/>
      <c r="L15" s="378"/>
      <c r="M15" s="43"/>
      <c r="N15" s="43"/>
      <c r="O15" s="779"/>
      <c r="P15" s="43"/>
      <c r="Q15" s="165"/>
      <c r="R15" s="43"/>
      <c r="S15" s="43"/>
      <c r="T15" s="43"/>
      <c r="U15" s="43"/>
      <c r="V15" s="383"/>
      <c r="W15" s="43"/>
      <c r="X15" s="165"/>
      <c r="Y15" s="43"/>
      <c r="Z15" s="43"/>
      <c r="AA15" s="43"/>
      <c r="AB15" s="43"/>
      <c r="AC15" s="165"/>
      <c r="AD15" s="320"/>
      <c r="AE15" s="43"/>
      <c r="AF15" s="43"/>
      <c r="AG15" s="43"/>
      <c r="AH15" s="43"/>
      <c r="AI15" s="43"/>
      <c r="AJ15" s="320"/>
      <c r="AK15" s="320"/>
      <c r="AL15" s="43"/>
      <c r="AM15" s="320"/>
      <c r="AN15" s="162"/>
      <c r="AO15" s="163"/>
    </row>
    <row r="16" spans="3:41" x14ac:dyDescent="0.25">
      <c r="C16" s="4" t="s">
        <v>31</v>
      </c>
      <c r="D16" s="160">
        <v>487</v>
      </c>
      <c r="E16" s="43">
        <v>23</v>
      </c>
      <c r="F16" s="43">
        <v>360</v>
      </c>
      <c r="G16" s="43">
        <v>83</v>
      </c>
      <c r="H16" s="43">
        <v>21</v>
      </c>
      <c r="I16" s="43">
        <v>0</v>
      </c>
      <c r="J16" s="161">
        <v>1594</v>
      </c>
      <c r="K16" s="320">
        <v>298</v>
      </c>
      <c r="L16" s="773">
        <v>226</v>
      </c>
      <c r="M16" s="43">
        <v>329</v>
      </c>
      <c r="N16" s="43">
        <v>328</v>
      </c>
      <c r="O16" s="779"/>
      <c r="P16" s="43">
        <v>413</v>
      </c>
      <c r="Q16" s="161">
        <v>3734</v>
      </c>
      <c r="R16" s="43">
        <v>1150</v>
      </c>
      <c r="S16" s="43">
        <v>639</v>
      </c>
      <c r="T16" s="43">
        <v>480</v>
      </c>
      <c r="U16" s="43">
        <v>697</v>
      </c>
      <c r="V16" s="757">
        <v>497</v>
      </c>
      <c r="W16" s="43">
        <v>271</v>
      </c>
      <c r="X16" s="161">
        <v>739</v>
      </c>
      <c r="Y16" s="43">
        <v>143</v>
      </c>
      <c r="Z16" s="43">
        <v>142</v>
      </c>
      <c r="AA16" s="43">
        <v>276</v>
      </c>
      <c r="AB16" s="43">
        <v>178</v>
      </c>
      <c r="AC16" s="161">
        <v>2781</v>
      </c>
      <c r="AD16" s="320">
        <v>144</v>
      </c>
      <c r="AE16" s="43">
        <v>431</v>
      </c>
      <c r="AF16" s="43">
        <v>267</v>
      </c>
      <c r="AG16" s="43">
        <v>242</v>
      </c>
      <c r="AH16" s="43">
        <v>125</v>
      </c>
      <c r="AI16" s="43">
        <v>79</v>
      </c>
      <c r="AJ16" s="320">
        <v>232</v>
      </c>
      <c r="AK16" s="320">
        <v>295</v>
      </c>
      <c r="AL16" s="761">
        <v>20</v>
      </c>
      <c r="AM16" s="320">
        <v>245</v>
      </c>
      <c r="AN16" s="162">
        <v>701</v>
      </c>
      <c r="AO16" s="163">
        <v>9335</v>
      </c>
    </row>
    <row r="17" spans="3:41" x14ac:dyDescent="0.25">
      <c r="C17" s="4" t="s">
        <v>32</v>
      </c>
      <c r="D17" s="160">
        <v>1340</v>
      </c>
      <c r="E17" s="43">
        <v>176</v>
      </c>
      <c r="F17" s="43">
        <v>924</v>
      </c>
      <c r="G17" s="43">
        <v>210</v>
      </c>
      <c r="H17" s="43">
        <v>25</v>
      </c>
      <c r="I17" s="43">
        <v>5</v>
      </c>
      <c r="J17" s="161">
        <v>3820</v>
      </c>
      <c r="K17" s="320">
        <v>392</v>
      </c>
      <c r="L17" s="773">
        <v>299</v>
      </c>
      <c r="M17" s="43">
        <v>1477</v>
      </c>
      <c r="N17" s="43">
        <v>1027</v>
      </c>
      <c r="O17" s="779"/>
      <c r="P17" s="43">
        <v>625</v>
      </c>
      <c r="Q17" s="161">
        <v>6909</v>
      </c>
      <c r="R17" s="43">
        <v>2130</v>
      </c>
      <c r="S17" s="43">
        <v>719</v>
      </c>
      <c r="T17" s="43">
        <v>1037</v>
      </c>
      <c r="U17" s="43">
        <v>939</v>
      </c>
      <c r="V17" s="757">
        <v>1117</v>
      </c>
      <c r="W17" s="43">
        <v>967</v>
      </c>
      <c r="X17" s="161">
        <v>1902</v>
      </c>
      <c r="Y17" s="43">
        <v>477</v>
      </c>
      <c r="Z17" s="43">
        <v>282</v>
      </c>
      <c r="AA17" s="43">
        <v>630</v>
      </c>
      <c r="AB17" s="43">
        <v>513</v>
      </c>
      <c r="AC17" s="161">
        <v>4913</v>
      </c>
      <c r="AD17" s="320">
        <v>166</v>
      </c>
      <c r="AE17" s="43">
        <v>566</v>
      </c>
      <c r="AF17" s="43">
        <v>349</v>
      </c>
      <c r="AG17" s="43">
        <v>286</v>
      </c>
      <c r="AH17" s="43">
        <v>107</v>
      </c>
      <c r="AI17" s="43">
        <v>114</v>
      </c>
      <c r="AJ17" s="320">
        <v>576</v>
      </c>
      <c r="AK17" s="320">
        <v>334</v>
      </c>
      <c r="AL17" s="761">
        <v>51</v>
      </c>
      <c r="AM17" s="320">
        <v>932</v>
      </c>
      <c r="AN17" s="162">
        <v>1432</v>
      </c>
      <c r="AO17" s="163">
        <v>18884</v>
      </c>
    </row>
    <row r="18" spans="3:41" x14ac:dyDescent="0.25">
      <c r="C18" s="4" t="s">
        <v>37</v>
      </c>
      <c r="D18" s="160">
        <v>106</v>
      </c>
      <c r="E18" s="43">
        <v>62</v>
      </c>
      <c r="F18" s="43"/>
      <c r="G18" s="43">
        <v>0</v>
      </c>
      <c r="H18" s="43">
        <v>13</v>
      </c>
      <c r="I18" s="43">
        <v>31</v>
      </c>
      <c r="J18" s="161">
        <v>0</v>
      </c>
      <c r="K18" s="320"/>
      <c r="L18" s="773"/>
      <c r="M18" s="43"/>
      <c r="N18" s="43"/>
      <c r="O18" s="779"/>
      <c r="P18" s="43"/>
      <c r="Q18" s="161">
        <v>0</v>
      </c>
      <c r="R18" s="43"/>
      <c r="S18" s="43"/>
      <c r="T18" s="43"/>
      <c r="U18" s="43"/>
      <c r="V18" s="757"/>
      <c r="W18" s="43"/>
      <c r="X18" s="161">
        <v>0</v>
      </c>
      <c r="Y18" s="43">
        <v>0</v>
      </c>
      <c r="Z18" s="43"/>
      <c r="AA18" s="43"/>
      <c r="AB18" s="43"/>
      <c r="AC18" s="161">
        <v>0</v>
      </c>
      <c r="AD18" s="320"/>
      <c r="AE18" s="43"/>
      <c r="AF18" s="43"/>
      <c r="AG18" s="43"/>
      <c r="AH18" s="43"/>
      <c r="AI18" s="43"/>
      <c r="AJ18" s="320"/>
      <c r="AK18" s="320"/>
      <c r="AL18" s="755"/>
      <c r="AM18" s="320"/>
      <c r="AN18" s="162"/>
      <c r="AO18" s="163">
        <v>106</v>
      </c>
    </row>
    <row r="19" spans="3:41" x14ac:dyDescent="0.25">
      <c r="C19" s="4" t="s">
        <v>274</v>
      </c>
      <c r="D19" s="160">
        <v>453</v>
      </c>
      <c r="E19" s="43">
        <v>19</v>
      </c>
      <c r="F19" s="43">
        <v>301</v>
      </c>
      <c r="G19" s="43">
        <v>110</v>
      </c>
      <c r="H19" s="43">
        <v>13</v>
      </c>
      <c r="I19" s="43">
        <v>10</v>
      </c>
      <c r="J19" s="161">
        <v>1155</v>
      </c>
      <c r="K19" s="320">
        <v>97</v>
      </c>
      <c r="L19" s="773">
        <v>268</v>
      </c>
      <c r="M19" s="43">
        <v>226</v>
      </c>
      <c r="N19" s="43">
        <v>274</v>
      </c>
      <c r="O19" s="779"/>
      <c r="P19" s="43">
        <v>290</v>
      </c>
      <c r="Q19" s="161">
        <v>4887</v>
      </c>
      <c r="R19" s="43">
        <v>723</v>
      </c>
      <c r="S19" s="43">
        <v>1116</v>
      </c>
      <c r="T19" s="43">
        <v>1153</v>
      </c>
      <c r="U19" s="43">
        <v>1063</v>
      </c>
      <c r="V19" s="757">
        <v>350</v>
      </c>
      <c r="W19" s="43">
        <v>482</v>
      </c>
      <c r="X19" s="161">
        <v>939</v>
      </c>
      <c r="Y19" s="43">
        <v>197</v>
      </c>
      <c r="Z19" s="43">
        <v>207</v>
      </c>
      <c r="AA19" s="43">
        <v>360</v>
      </c>
      <c r="AB19" s="43">
        <v>175</v>
      </c>
      <c r="AC19" s="161">
        <v>6114</v>
      </c>
      <c r="AD19" s="320">
        <v>121</v>
      </c>
      <c r="AE19" s="43">
        <v>361</v>
      </c>
      <c r="AF19" s="43">
        <v>406</v>
      </c>
      <c r="AG19" s="43">
        <v>153</v>
      </c>
      <c r="AH19" s="43">
        <v>151</v>
      </c>
      <c r="AI19" s="43">
        <v>160</v>
      </c>
      <c r="AJ19" s="320">
        <v>256</v>
      </c>
      <c r="AK19" s="320">
        <v>1230</v>
      </c>
      <c r="AL19" s="761">
        <v>1477</v>
      </c>
      <c r="AM19" s="320">
        <v>415</v>
      </c>
      <c r="AN19" s="162">
        <v>1384</v>
      </c>
      <c r="AO19" s="163">
        <v>13548</v>
      </c>
    </row>
    <row r="20" spans="3:41" x14ac:dyDescent="0.25">
      <c r="C20" s="4" t="s">
        <v>275</v>
      </c>
      <c r="D20" s="164"/>
      <c r="E20" s="43">
        <v>0</v>
      </c>
      <c r="F20" s="43"/>
      <c r="G20" s="43"/>
      <c r="H20" s="43">
        <v>1</v>
      </c>
      <c r="I20" s="43">
        <v>15</v>
      </c>
      <c r="J20" s="165"/>
      <c r="K20" s="320"/>
      <c r="L20" s="773">
        <v>398</v>
      </c>
      <c r="M20" s="43"/>
      <c r="N20" s="43"/>
      <c r="O20" s="779"/>
      <c r="P20" s="43"/>
      <c r="Q20" s="165"/>
      <c r="R20" s="43"/>
      <c r="S20" s="43"/>
      <c r="T20" s="43"/>
      <c r="U20" s="43"/>
      <c r="V20" s="757"/>
      <c r="W20" s="43"/>
      <c r="X20" s="165"/>
      <c r="Y20" s="43">
        <v>0</v>
      </c>
      <c r="Z20" s="43"/>
      <c r="AA20" s="43"/>
      <c r="AB20" s="43"/>
      <c r="AC20" s="165"/>
      <c r="AD20" s="320">
        <v>349</v>
      </c>
      <c r="AE20" s="43"/>
      <c r="AF20" s="43"/>
      <c r="AG20" s="43"/>
      <c r="AH20" s="43">
        <v>38</v>
      </c>
      <c r="AI20" s="43"/>
      <c r="AJ20" s="320"/>
      <c r="AK20" s="320"/>
      <c r="AL20" s="755"/>
      <c r="AM20" s="320"/>
      <c r="AN20" s="162"/>
      <c r="AO20" s="163"/>
    </row>
    <row r="21" spans="3:41" x14ac:dyDescent="0.25">
      <c r="C21" s="4" t="s">
        <v>276</v>
      </c>
      <c r="D21" s="160">
        <v>1036</v>
      </c>
      <c r="E21" s="43">
        <v>100</v>
      </c>
      <c r="F21" s="43">
        <v>407</v>
      </c>
      <c r="G21" s="43">
        <v>446</v>
      </c>
      <c r="H21" s="43">
        <v>78</v>
      </c>
      <c r="I21" s="43">
        <v>5</v>
      </c>
      <c r="J21" s="161">
        <v>404</v>
      </c>
      <c r="K21" s="320"/>
      <c r="L21" s="773"/>
      <c r="M21" s="43">
        <v>0</v>
      </c>
      <c r="N21" s="43">
        <v>0</v>
      </c>
      <c r="O21" s="779"/>
      <c r="P21" s="43">
        <v>404</v>
      </c>
      <c r="Q21" s="161">
        <v>5303</v>
      </c>
      <c r="R21" s="43">
        <v>1459</v>
      </c>
      <c r="S21" s="43"/>
      <c r="T21" s="43">
        <v>2527</v>
      </c>
      <c r="U21" s="43">
        <v>105</v>
      </c>
      <c r="V21" s="757">
        <v>1183</v>
      </c>
      <c r="W21" s="43">
        <v>29</v>
      </c>
      <c r="X21" s="161">
        <v>226</v>
      </c>
      <c r="Y21" s="43">
        <v>226</v>
      </c>
      <c r="Z21" s="43">
        <v>0</v>
      </c>
      <c r="AA21" s="43"/>
      <c r="AB21" s="43">
        <v>0</v>
      </c>
      <c r="AC21" s="161">
        <v>2409</v>
      </c>
      <c r="AD21" s="320">
        <v>349</v>
      </c>
      <c r="AE21" s="43"/>
      <c r="AF21" s="43">
        <v>491</v>
      </c>
      <c r="AG21" s="43">
        <v>121</v>
      </c>
      <c r="AH21" s="43">
        <v>14</v>
      </c>
      <c r="AI21" s="43">
        <v>75</v>
      </c>
      <c r="AJ21" s="320">
        <v>314</v>
      </c>
      <c r="AK21" s="320">
        <v>1045</v>
      </c>
      <c r="AL21" s="43"/>
      <c r="AM21" s="320"/>
      <c r="AN21" s="162">
        <v>0</v>
      </c>
      <c r="AO21" s="163">
        <v>9378</v>
      </c>
    </row>
    <row r="22" spans="3:41" x14ac:dyDescent="0.25">
      <c r="C22" s="12" t="s">
        <v>18</v>
      </c>
      <c r="D22" s="120"/>
      <c r="E22" s="117"/>
      <c r="F22" s="117"/>
      <c r="G22" s="117"/>
      <c r="H22" s="117"/>
      <c r="I22" s="117"/>
      <c r="J22" s="121"/>
      <c r="K22" s="117"/>
      <c r="L22" s="117"/>
      <c r="M22" s="117"/>
      <c r="N22" s="117"/>
      <c r="O22" s="117"/>
      <c r="P22" s="117"/>
      <c r="Q22" s="121"/>
      <c r="R22" s="117"/>
      <c r="S22" s="117"/>
      <c r="T22" s="117"/>
      <c r="U22" s="117"/>
      <c r="V22" s="419"/>
      <c r="W22" s="117"/>
      <c r="X22" s="121"/>
      <c r="Y22" s="117"/>
      <c r="Z22" s="117"/>
      <c r="AA22" s="117"/>
      <c r="AB22" s="117"/>
      <c r="AC22" s="121"/>
      <c r="AD22" s="117"/>
      <c r="AE22" s="117"/>
      <c r="AF22" s="117"/>
      <c r="AG22" s="117"/>
      <c r="AH22" s="117"/>
      <c r="AI22" s="117"/>
      <c r="AJ22" s="117"/>
      <c r="AK22" s="117"/>
      <c r="AL22" s="117"/>
      <c r="AM22" s="117"/>
      <c r="AN22" s="118"/>
      <c r="AO22" s="94"/>
    </row>
    <row r="23" spans="3:41" ht="26.4" x14ac:dyDescent="0.25">
      <c r="C23" s="4" t="s">
        <v>20</v>
      </c>
      <c r="D23" s="120"/>
      <c r="E23" s="52"/>
      <c r="F23" s="52"/>
      <c r="G23" s="52"/>
      <c r="H23" s="52"/>
      <c r="I23" s="52"/>
      <c r="J23" s="121"/>
      <c r="K23" s="376"/>
      <c r="L23" s="378"/>
      <c r="M23" s="52"/>
      <c r="N23" s="52"/>
      <c r="O23" s="778"/>
      <c r="P23" s="52"/>
      <c r="Q23" s="121"/>
      <c r="R23" s="52"/>
      <c r="S23" s="52"/>
      <c r="T23" s="52"/>
      <c r="U23" s="52"/>
      <c r="V23" s="381"/>
      <c r="W23" s="52"/>
      <c r="X23" s="121"/>
      <c r="Y23" s="52"/>
      <c r="Z23" s="52"/>
      <c r="AA23" s="52"/>
      <c r="AB23" s="52"/>
      <c r="AC23" s="121"/>
      <c r="AD23" s="376"/>
      <c r="AE23" s="52"/>
      <c r="AF23" s="52"/>
      <c r="AG23" s="52"/>
      <c r="AH23" s="52"/>
      <c r="AI23" s="52"/>
      <c r="AJ23" s="376"/>
      <c r="AK23" s="376"/>
      <c r="AL23" s="52"/>
      <c r="AM23" s="376"/>
      <c r="AN23" s="93"/>
      <c r="AO23" s="94"/>
    </row>
    <row r="24" spans="3:41" ht="26.4" x14ac:dyDescent="0.25">
      <c r="C24" s="4" t="s">
        <v>36</v>
      </c>
      <c r="D24" s="385">
        <v>37701.919999999998</v>
      </c>
      <c r="E24" s="386">
        <v>6425.4399999999987</v>
      </c>
      <c r="F24" s="386">
        <v>21055.599999999999</v>
      </c>
      <c r="G24" s="387">
        <v>5734.4000000000005</v>
      </c>
      <c r="H24" s="387">
        <v>2037.1199999999997</v>
      </c>
      <c r="I24" s="387">
        <v>3696.72</v>
      </c>
      <c r="J24" s="388">
        <v>88125.200000000012</v>
      </c>
      <c r="K24" s="384">
        <v>12441.2</v>
      </c>
      <c r="L24" s="384">
        <v>44748.479999999996</v>
      </c>
      <c r="M24" s="387">
        <v>20946.000000000004</v>
      </c>
      <c r="N24" s="387">
        <v>19993.2</v>
      </c>
      <c r="O24" s="780"/>
      <c r="P24" s="387">
        <v>21024.400000000001</v>
      </c>
      <c r="Q24" s="388">
        <v>245452.80000000002</v>
      </c>
      <c r="R24" s="387">
        <v>58398</v>
      </c>
      <c r="S24" s="387">
        <v>46118.8</v>
      </c>
      <c r="T24" s="387">
        <v>43752.800000000003</v>
      </c>
      <c r="U24" s="387">
        <v>47591.200000000012</v>
      </c>
      <c r="V24" s="384">
        <v>26928.400000000001</v>
      </c>
      <c r="W24" s="387">
        <v>22663.600000000002</v>
      </c>
      <c r="X24" s="388">
        <v>50310</v>
      </c>
      <c r="Y24" s="387">
        <v>10551.2</v>
      </c>
      <c r="Z24" s="387">
        <v>9884.4000000000015</v>
      </c>
      <c r="AA24" s="387">
        <v>18640.8</v>
      </c>
      <c r="AB24" s="387">
        <v>11233.600000000002</v>
      </c>
      <c r="AC24" s="388">
        <v>236218.00000000003</v>
      </c>
      <c r="AD24" s="384">
        <v>34747.64</v>
      </c>
      <c r="AE24" s="387">
        <v>22845.200000000001</v>
      </c>
      <c r="AF24" s="387">
        <v>18157.2</v>
      </c>
      <c r="AG24" s="387">
        <v>11594</v>
      </c>
      <c r="AH24" s="387">
        <v>10355.280000000001</v>
      </c>
      <c r="AI24" s="387">
        <v>6296.8000000000011</v>
      </c>
      <c r="AJ24" s="387">
        <v>14848</v>
      </c>
      <c r="AK24" s="384">
        <v>37025.599999999999</v>
      </c>
      <c r="AL24" s="387">
        <v>33294.400000000001</v>
      </c>
      <c r="AM24" s="384">
        <v>20286.800000000003</v>
      </c>
      <c r="AN24" s="389">
        <v>56937.600000000006</v>
      </c>
      <c r="AO24" s="390">
        <v>657807.92000000004</v>
      </c>
    </row>
    <row r="25" spans="3:41" x14ac:dyDescent="0.25">
      <c r="C25" s="4" t="s">
        <v>35</v>
      </c>
      <c r="D25" s="391">
        <v>942.548</v>
      </c>
      <c r="E25" s="392">
        <v>160.63599999999997</v>
      </c>
      <c r="F25" s="392">
        <v>526.39</v>
      </c>
      <c r="G25" s="392">
        <v>143.36000000000001</v>
      </c>
      <c r="H25" s="392">
        <v>50.92799999999999</v>
      </c>
      <c r="I25" s="392">
        <v>92.417999999999992</v>
      </c>
      <c r="J25" s="393">
        <v>2203.13</v>
      </c>
      <c r="K25" s="394">
        <v>311.03000000000003</v>
      </c>
      <c r="L25" s="394">
        <v>1118.712</v>
      </c>
      <c r="M25" s="392">
        <v>523.65000000000009</v>
      </c>
      <c r="N25" s="392">
        <v>499.83000000000004</v>
      </c>
      <c r="O25" s="781"/>
      <c r="P25" s="392">
        <v>525.61</v>
      </c>
      <c r="Q25" s="393">
        <v>6136.3200000000006</v>
      </c>
      <c r="R25" s="392">
        <v>1459.95</v>
      </c>
      <c r="S25" s="392">
        <v>1152.97</v>
      </c>
      <c r="T25" s="392">
        <v>1093.8200000000002</v>
      </c>
      <c r="U25" s="392">
        <v>1189.7800000000002</v>
      </c>
      <c r="V25" s="394">
        <v>673.21</v>
      </c>
      <c r="W25" s="392">
        <v>566.59</v>
      </c>
      <c r="X25" s="393">
        <v>1257.75</v>
      </c>
      <c r="Y25" s="392">
        <v>263.78000000000003</v>
      </c>
      <c r="Z25" s="392">
        <v>247.11</v>
      </c>
      <c r="AA25" s="392">
        <v>466.02</v>
      </c>
      <c r="AB25" s="392">
        <v>280.84000000000003</v>
      </c>
      <c r="AC25" s="393">
        <v>5905.4500000000007</v>
      </c>
      <c r="AD25" s="394">
        <v>868.69100000000003</v>
      </c>
      <c r="AE25" s="392">
        <v>571.13</v>
      </c>
      <c r="AF25" s="392">
        <v>453.93</v>
      </c>
      <c r="AG25" s="392">
        <v>289.85000000000002</v>
      </c>
      <c r="AH25" s="392">
        <v>258.88200000000001</v>
      </c>
      <c r="AI25" s="392">
        <v>157.42000000000002</v>
      </c>
      <c r="AJ25" s="392">
        <v>371.2</v>
      </c>
      <c r="AK25" s="394">
        <v>925.64</v>
      </c>
      <c r="AL25" s="392">
        <v>832.36</v>
      </c>
      <c r="AM25" s="394">
        <v>507.17000000000007</v>
      </c>
      <c r="AN25" s="395">
        <v>1423.44</v>
      </c>
      <c r="AO25" s="390">
        <v>16445.198</v>
      </c>
    </row>
    <row r="26" spans="3:41" ht="26.4" x14ac:dyDescent="0.25">
      <c r="C26" s="4" t="s">
        <v>21</v>
      </c>
      <c r="D26" s="396"/>
      <c r="E26" s="397"/>
      <c r="F26" s="397"/>
      <c r="G26" s="397"/>
      <c r="H26" s="397"/>
      <c r="I26" s="397"/>
      <c r="J26" s="398"/>
      <c r="K26" s="399"/>
      <c r="L26" s="399"/>
      <c r="M26" s="397"/>
      <c r="N26" s="397"/>
      <c r="O26" s="782"/>
      <c r="P26" s="397"/>
      <c r="Q26" s="398"/>
      <c r="R26" s="397"/>
      <c r="S26" s="397"/>
      <c r="T26" s="397"/>
      <c r="U26" s="397"/>
      <c r="V26" s="399"/>
      <c r="W26" s="397"/>
      <c r="X26" s="398"/>
      <c r="Y26" s="397"/>
      <c r="Z26" s="397"/>
      <c r="AA26" s="397"/>
      <c r="AB26" s="397"/>
      <c r="AC26" s="398"/>
      <c r="AD26" s="399"/>
      <c r="AE26" s="400"/>
      <c r="AF26" s="397"/>
      <c r="AG26" s="397"/>
      <c r="AH26" s="397"/>
      <c r="AI26" s="397"/>
      <c r="AJ26" s="397"/>
      <c r="AK26" s="399"/>
      <c r="AL26" s="397"/>
      <c r="AM26" s="399"/>
      <c r="AN26" s="401"/>
      <c r="AO26" s="402"/>
    </row>
    <row r="27" spans="3:41" ht="26.4" x14ac:dyDescent="0.25">
      <c r="C27" s="4" t="s">
        <v>36</v>
      </c>
      <c r="D27" s="403">
        <v>8671441.5999999996</v>
      </c>
      <c r="E27" s="404">
        <v>1477851.1999999997</v>
      </c>
      <c r="F27" s="404">
        <v>4842788</v>
      </c>
      <c r="G27" s="404">
        <v>1318912.0000000002</v>
      </c>
      <c r="H27" s="404">
        <v>468537.59999999992</v>
      </c>
      <c r="I27" s="404">
        <v>850245.6</v>
      </c>
      <c r="J27" s="405">
        <v>20268796.000000004</v>
      </c>
      <c r="K27" s="406">
        <v>2861476</v>
      </c>
      <c r="L27" s="406">
        <v>10292150.399999999</v>
      </c>
      <c r="M27" s="404">
        <v>4817580.0000000009</v>
      </c>
      <c r="N27" s="406">
        <v>4598436</v>
      </c>
      <c r="O27" s="783"/>
      <c r="P27" s="404">
        <v>4835612</v>
      </c>
      <c r="Q27" s="405">
        <v>56454144.000000007</v>
      </c>
      <c r="R27" s="404">
        <v>13431540</v>
      </c>
      <c r="S27" s="404">
        <v>10607324</v>
      </c>
      <c r="T27" s="404">
        <v>10063144</v>
      </c>
      <c r="U27" s="404">
        <v>10945976.000000002</v>
      </c>
      <c r="V27" s="406">
        <v>6193532</v>
      </c>
      <c r="W27" s="404">
        <v>5212628.0000000009</v>
      </c>
      <c r="X27" s="405">
        <v>11571300</v>
      </c>
      <c r="Y27" s="404">
        <v>2426776</v>
      </c>
      <c r="Z27" s="404">
        <v>2273412.0000000005</v>
      </c>
      <c r="AA27" s="404">
        <v>4287384</v>
      </c>
      <c r="AB27" s="404">
        <v>2583728.0000000005</v>
      </c>
      <c r="AC27" s="405">
        <v>54330140.000000007</v>
      </c>
      <c r="AD27" s="406">
        <v>7991957.2000000002</v>
      </c>
      <c r="AE27" s="404">
        <v>5254396</v>
      </c>
      <c r="AF27" s="404">
        <v>4176156</v>
      </c>
      <c r="AG27" s="404">
        <v>2666620</v>
      </c>
      <c r="AH27" s="404">
        <v>2381714.4000000004</v>
      </c>
      <c r="AI27" s="404">
        <v>1448264.0000000002</v>
      </c>
      <c r="AJ27" s="404">
        <v>3415040</v>
      </c>
      <c r="AK27" s="406">
        <v>8515888</v>
      </c>
      <c r="AL27" s="404">
        <v>7657712</v>
      </c>
      <c r="AM27" s="406">
        <v>4665964.0000000009</v>
      </c>
      <c r="AN27" s="407">
        <v>13095648.000000002</v>
      </c>
      <c r="AO27" s="408">
        <v>151295821.60000002</v>
      </c>
    </row>
    <row r="28" spans="3:41" x14ac:dyDescent="0.25">
      <c r="C28" s="4" t="s">
        <v>35</v>
      </c>
      <c r="D28" s="403">
        <v>216786.04</v>
      </c>
      <c r="E28" s="404">
        <v>36946.279999999992</v>
      </c>
      <c r="F28" s="404">
        <v>121069.7</v>
      </c>
      <c r="G28" s="404">
        <v>32972.800000000003</v>
      </c>
      <c r="H28" s="404">
        <v>11713.439999999997</v>
      </c>
      <c r="I28" s="404">
        <v>21256.14</v>
      </c>
      <c r="J28" s="405">
        <v>506719.9</v>
      </c>
      <c r="K28" s="406">
        <v>71536.900000000009</v>
      </c>
      <c r="L28" s="406">
        <v>257303.76</v>
      </c>
      <c r="M28" s="404">
        <v>120439.50000000001</v>
      </c>
      <c r="N28" s="404">
        <v>114960.90000000001</v>
      </c>
      <c r="O28" s="783"/>
      <c r="P28" s="404">
        <v>120890.3</v>
      </c>
      <c r="Q28" s="405">
        <v>1411353.6000000001</v>
      </c>
      <c r="R28" s="404">
        <v>335788.5</v>
      </c>
      <c r="S28" s="404">
        <v>265183.10000000003</v>
      </c>
      <c r="T28" s="404">
        <v>251578.60000000003</v>
      </c>
      <c r="U28" s="404">
        <v>273649.40000000002</v>
      </c>
      <c r="V28" s="406">
        <v>154838.30000000002</v>
      </c>
      <c r="W28" s="404">
        <v>130315.70000000001</v>
      </c>
      <c r="X28" s="405">
        <v>289282.5</v>
      </c>
      <c r="Y28" s="404">
        <v>60669.400000000009</v>
      </c>
      <c r="Z28" s="404">
        <v>56835.3</v>
      </c>
      <c r="AA28" s="404">
        <v>107184.59999999999</v>
      </c>
      <c r="AB28" s="404">
        <v>64593.200000000004</v>
      </c>
      <c r="AC28" s="405">
        <v>1358253.5000000002</v>
      </c>
      <c r="AD28" s="406">
        <v>199798.93</v>
      </c>
      <c r="AE28" s="404">
        <v>131359.9</v>
      </c>
      <c r="AF28" s="404">
        <v>104403.90000000001</v>
      </c>
      <c r="AG28" s="404">
        <v>66665.5</v>
      </c>
      <c r="AH28" s="404">
        <v>59542.86</v>
      </c>
      <c r="AI28" s="404">
        <v>36206.600000000006</v>
      </c>
      <c r="AJ28" s="404">
        <v>85376</v>
      </c>
      <c r="AK28" s="406">
        <v>212897.19999999998</v>
      </c>
      <c r="AL28" s="404">
        <v>191442.80000000002</v>
      </c>
      <c r="AM28" s="406">
        <v>116649.10000000002</v>
      </c>
      <c r="AN28" s="407">
        <v>327391.2</v>
      </c>
      <c r="AO28" s="408">
        <v>3782395.54</v>
      </c>
    </row>
    <row r="29" spans="3:41" ht="26.4" x14ac:dyDescent="0.25">
      <c r="C29" s="4" t="s">
        <v>22</v>
      </c>
      <c r="D29" s="409"/>
      <c r="E29" s="410"/>
      <c r="F29" s="410"/>
      <c r="G29" s="410"/>
      <c r="H29" s="410"/>
      <c r="I29" s="410"/>
      <c r="J29" s="411"/>
      <c r="K29" s="412"/>
      <c r="L29" s="412"/>
      <c r="M29" s="410"/>
      <c r="N29" s="410"/>
      <c r="O29" s="784"/>
      <c r="P29" s="410"/>
      <c r="Q29" s="411"/>
      <c r="R29" s="410"/>
      <c r="S29" s="410"/>
      <c r="T29" s="410"/>
      <c r="U29" s="410"/>
      <c r="V29" s="412"/>
      <c r="W29" s="410"/>
      <c r="X29" s="411"/>
      <c r="Y29" s="410"/>
      <c r="Z29" s="410"/>
      <c r="AA29" s="410"/>
      <c r="AB29" s="410"/>
      <c r="AC29" s="411"/>
      <c r="AD29" s="412"/>
      <c r="AE29" s="410"/>
      <c r="AF29" s="410"/>
      <c r="AG29" s="410"/>
      <c r="AH29" s="410"/>
      <c r="AI29" s="410"/>
      <c r="AJ29" s="410"/>
      <c r="AK29" s="412"/>
      <c r="AL29" s="410"/>
      <c r="AM29" s="412"/>
      <c r="AN29" s="413"/>
      <c r="AO29" s="414"/>
    </row>
    <row r="30" spans="3:41" x14ac:dyDescent="0.25">
      <c r="C30" s="4" t="s">
        <v>33</v>
      </c>
      <c r="D30" s="880">
        <v>1.0527511859784677E-2</v>
      </c>
      <c r="E30" s="881">
        <v>4.7636146020347096E-3</v>
      </c>
      <c r="F30" s="881">
        <v>1.2498053262731661E-2</v>
      </c>
      <c r="G30" s="881">
        <v>2.4000655307994757E-2</v>
      </c>
      <c r="H30" s="881">
        <v>4.6333601933924258E-3</v>
      </c>
      <c r="I30" s="881">
        <v>3.309137489325363E-3</v>
      </c>
      <c r="J30" s="882">
        <v>1.2463052826401231E-2</v>
      </c>
      <c r="K30" s="883">
        <v>1.7479860161118712E-2</v>
      </c>
      <c r="L30" s="883">
        <v>5.0557090993133868E-3</v>
      </c>
      <c r="M30" s="881">
        <v>1.7245330583247395E-2</v>
      </c>
      <c r="N30" s="881">
        <v>2.08458331410286E-2</v>
      </c>
      <c r="O30" s="884"/>
      <c r="P30" s="881">
        <v>1.4703382627910929E-2</v>
      </c>
      <c r="Q30" s="882">
        <v>1.8090218228236241E-2</v>
      </c>
      <c r="R30" s="881">
        <v>2.0269435174885674E-2</v>
      </c>
      <c r="S30" s="881">
        <v>6.1183848905629092E-3</v>
      </c>
      <c r="T30" s="881">
        <v>4.2531120331950209E-2</v>
      </c>
      <c r="U30" s="881">
        <v>3.7857225500404955E-2</v>
      </c>
      <c r="V30" s="883">
        <v>2.1977423439861653E-2</v>
      </c>
      <c r="W30" s="881">
        <v>2.3701491394329255E-2</v>
      </c>
      <c r="X30" s="882">
        <v>1.1173255262979761E-2</v>
      </c>
      <c r="Y30" s="881">
        <v>9.984379277581848E-3</v>
      </c>
      <c r="Z30" s="881">
        <v>7.8750394680633714E-3</v>
      </c>
      <c r="AA30" s="881">
        <v>1.7508938061648469E-2</v>
      </c>
      <c r="AB30" s="881">
        <v>1.0060420761447187E-2</v>
      </c>
      <c r="AC30" s="882">
        <v>9.8229321087897233E-3</v>
      </c>
      <c r="AD30" s="883">
        <v>1.2353020295764578E-3</v>
      </c>
      <c r="AE30" s="881">
        <v>1.2607007827219503E-2</v>
      </c>
      <c r="AF30" s="881">
        <v>1.7032572028977493E-2</v>
      </c>
      <c r="AG30" s="881">
        <v>1.4493151436963026E-2</v>
      </c>
      <c r="AH30" s="881">
        <v>5.3739779018322489E-3</v>
      </c>
      <c r="AI30" s="881">
        <v>4.6441118436883391E-3</v>
      </c>
      <c r="AJ30" s="881">
        <v>1.0109372957427339E-2</v>
      </c>
      <c r="AK30" s="883">
        <v>8.4484404728379196E-3</v>
      </c>
      <c r="AL30" s="881">
        <v>1.0687718892008452E-2</v>
      </c>
      <c r="AM30" s="883">
        <v>3.0747126436781611E-2</v>
      </c>
      <c r="AN30" s="885">
        <v>3.0924696262359729E-2</v>
      </c>
      <c r="AO30" s="886">
        <v>1.2548378719064541E-2</v>
      </c>
    </row>
    <row r="31" spans="3:41" ht="26.4" x14ac:dyDescent="0.25">
      <c r="C31" s="4" t="s">
        <v>34</v>
      </c>
      <c r="D31" s="880">
        <v>2.8507692307692307E-2</v>
      </c>
      <c r="E31" s="881">
        <v>1.1705882352941177E-2</v>
      </c>
      <c r="F31" s="881">
        <v>3.6685714285714287E-2</v>
      </c>
      <c r="G31" s="881">
        <v>4.8833333333333333E-2</v>
      </c>
      <c r="H31" s="881">
        <v>1.5333333333333332E-2</v>
      </c>
      <c r="I31" s="881">
        <v>7.7499999999999999E-3</v>
      </c>
      <c r="J31" s="882">
        <v>4.1968992248062019E-2</v>
      </c>
      <c r="K31" s="883">
        <v>5.3076923076923077E-2</v>
      </c>
      <c r="L31" s="883">
        <v>2.1874999999999999E-2</v>
      </c>
      <c r="M31" s="881">
        <v>4.881081081081081E-2</v>
      </c>
      <c r="N31" s="881">
        <v>6.7750000000000005E-2</v>
      </c>
      <c r="O31" s="884"/>
      <c r="P31" s="881">
        <v>5.1900000000000002E-2</v>
      </c>
      <c r="Q31" s="882">
        <v>6.8224358974358981E-2</v>
      </c>
      <c r="R31" s="881">
        <v>7.454545454545454E-2</v>
      </c>
      <c r="S31" s="881">
        <v>2.716E-2</v>
      </c>
      <c r="T31" s="881">
        <v>0.16855555555555554</v>
      </c>
      <c r="U31" s="881">
        <v>0.14872727272727274</v>
      </c>
      <c r="V31" s="883">
        <v>7.0173913043478267E-2</v>
      </c>
      <c r="W31" s="881">
        <v>6.5157894736842109E-2</v>
      </c>
      <c r="X31" s="882">
        <v>3.4298701298701301E-2</v>
      </c>
      <c r="Y31" s="881">
        <v>3.2631578947368421E-2</v>
      </c>
      <c r="Z31" s="881">
        <v>2.4941176470588234E-2</v>
      </c>
      <c r="AA31" s="881">
        <v>6.0400000000000002E-2</v>
      </c>
      <c r="AB31" s="881">
        <v>2.6576923076923078E-2</v>
      </c>
      <c r="AC31" s="882">
        <v>4.054867256637168E-2</v>
      </c>
      <c r="AD31" s="883">
        <v>5.6290322580645159E-3</v>
      </c>
      <c r="AE31" s="881">
        <v>7.6692307692307699E-2</v>
      </c>
      <c r="AF31" s="881">
        <v>6.8444444444444447E-2</v>
      </c>
      <c r="AG31" s="881">
        <v>5.28E-2</v>
      </c>
      <c r="AH31" s="881">
        <v>2.1090909090909091E-2</v>
      </c>
      <c r="AI31" s="881">
        <v>2.1444444444444443E-2</v>
      </c>
      <c r="AJ31" s="881">
        <v>7.7333333333333337E-2</v>
      </c>
      <c r="AK31" s="883">
        <v>3.3243243243243244E-2</v>
      </c>
      <c r="AL31" s="881">
        <v>3.2822222222222225E-2</v>
      </c>
      <c r="AM31" s="883">
        <v>9.8083333333333328E-2</v>
      </c>
      <c r="AN31" s="885">
        <v>0.14219999999999999</v>
      </c>
      <c r="AO31" s="886">
        <v>4.5505359877488515E-2</v>
      </c>
    </row>
    <row r="32" spans="3:41" x14ac:dyDescent="0.25">
      <c r="C32" s="15" t="s">
        <v>23</v>
      </c>
      <c r="D32" s="409"/>
      <c r="E32" s="415"/>
      <c r="F32" s="415"/>
      <c r="G32" s="415"/>
      <c r="H32" s="415"/>
      <c r="I32" s="415"/>
      <c r="J32" s="411"/>
      <c r="K32" s="415"/>
      <c r="L32" s="415"/>
      <c r="M32" s="415"/>
      <c r="N32" s="415"/>
      <c r="O32" s="415"/>
      <c r="P32" s="415"/>
      <c r="Q32" s="411"/>
      <c r="R32" s="415"/>
      <c r="S32" s="415"/>
      <c r="T32" s="415"/>
      <c r="U32" s="415"/>
      <c r="V32" s="415"/>
      <c r="W32" s="415"/>
      <c r="X32" s="411"/>
      <c r="Y32" s="415"/>
      <c r="Z32" s="415"/>
      <c r="AA32" s="415"/>
      <c r="AB32" s="415"/>
      <c r="AC32" s="411"/>
      <c r="AD32" s="415"/>
      <c r="AE32" s="415"/>
      <c r="AF32" s="415"/>
      <c r="AG32" s="415"/>
      <c r="AH32" s="415"/>
      <c r="AI32" s="415"/>
      <c r="AJ32" s="415"/>
      <c r="AK32" s="415"/>
      <c r="AL32" s="415"/>
      <c r="AM32" s="415"/>
      <c r="AN32" s="416"/>
      <c r="AO32" s="414"/>
    </row>
    <row r="33" spans="3:41" ht="34.200000000000003" x14ac:dyDescent="0.25">
      <c r="C33" s="519" t="s">
        <v>441</v>
      </c>
      <c r="D33" s="476">
        <v>48.971325598271918</v>
      </c>
      <c r="E33" s="152">
        <v>70.812271221892985</v>
      </c>
      <c r="F33" s="152">
        <v>19.23478789490682</v>
      </c>
      <c r="G33" s="152">
        <v>74.986049107142847</v>
      </c>
      <c r="H33" s="152">
        <v>147.26672950047129</v>
      </c>
      <c r="I33" s="152">
        <v>69.335248544655812</v>
      </c>
      <c r="J33" s="473">
        <v>25.619720579357548</v>
      </c>
      <c r="K33" s="152">
        <v>11.719448284731376</v>
      </c>
      <c r="L33" s="152">
        <v>12.290920272599205</v>
      </c>
      <c r="M33" s="152">
        <v>31.987014227060055</v>
      </c>
      <c r="N33" s="152">
        <v>26.605996038653142</v>
      </c>
      <c r="O33" s="340"/>
      <c r="P33" s="152">
        <v>17.122961891897031</v>
      </c>
      <c r="Q33" s="473">
        <v>13.487191834845639</v>
      </c>
      <c r="R33" s="152">
        <v>9.8459536285489229</v>
      </c>
      <c r="S33" s="152">
        <v>16.479179857238261</v>
      </c>
      <c r="T33" s="152">
        <v>11.427840046808432</v>
      </c>
      <c r="U33" s="152">
        <v>9.3504681537763261</v>
      </c>
      <c r="V33" s="152">
        <v>25.994860444734925</v>
      </c>
      <c r="W33" s="152">
        <v>14.582193473234613</v>
      </c>
      <c r="X33" s="473">
        <v>25.179129397734048</v>
      </c>
      <c r="Y33" s="152">
        <v>35.067101372355751</v>
      </c>
      <c r="Z33" s="152">
        <v>25.292379911780174</v>
      </c>
      <c r="AA33" s="152">
        <v>18.602313205441828</v>
      </c>
      <c r="AB33" s="152">
        <v>26.705597493234578</v>
      </c>
      <c r="AC33" s="473">
        <v>25.011561354342174</v>
      </c>
      <c r="AD33" s="152">
        <v>33.67135149322371</v>
      </c>
      <c r="AE33" s="152">
        <v>22.761893089139075</v>
      </c>
      <c r="AF33" s="152">
        <v>14.044015597118499</v>
      </c>
      <c r="AG33" s="152">
        <v>27.812402967051923</v>
      </c>
      <c r="AH33" s="152">
        <v>33.79918263919469</v>
      </c>
      <c r="AI33" s="152">
        <v>31.444543260068603</v>
      </c>
      <c r="AJ33" s="152">
        <v>25.255926724137932</v>
      </c>
      <c r="AK33" s="152">
        <v>19.986171729830172</v>
      </c>
      <c r="AL33" s="152">
        <v>26.130520447883125</v>
      </c>
      <c r="AM33" s="152">
        <v>17.633337934026063</v>
      </c>
      <c r="AN33" s="153">
        <v>13.172314955319507</v>
      </c>
      <c r="AO33" s="324">
        <v>22.178918125522113</v>
      </c>
    </row>
    <row r="34" spans="3:41" ht="22.8" x14ac:dyDescent="0.25">
      <c r="C34" s="519" t="s">
        <v>442</v>
      </c>
      <c r="D34" s="476">
        <v>59.509436124208001</v>
      </c>
      <c r="E34" s="152">
        <v>86.970386463806392</v>
      </c>
      <c r="F34" s="152">
        <v>24.25720473413249</v>
      </c>
      <c r="G34" s="152">
        <v>84.402901785714278</v>
      </c>
      <c r="H34" s="152">
        <v>154.6575557650016</v>
      </c>
      <c r="I34" s="152">
        <v>101.4388430825164</v>
      </c>
      <c r="J34" s="473">
        <v>53.894891926486402</v>
      </c>
      <c r="K34" s="152">
        <v>11.719448284731376</v>
      </c>
      <c r="L34" s="152">
        <v>52.993978789894101</v>
      </c>
      <c r="M34" s="152">
        <v>31.987014227060055</v>
      </c>
      <c r="N34" s="152">
        <v>51.224122701718585</v>
      </c>
      <c r="O34" s="340"/>
      <c r="P34" s="152">
        <v>25.59692547706474</v>
      </c>
      <c r="Q34" s="473">
        <v>26.086723964851895</v>
      </c>
      <c r="R34" s="152">
        <v>22.022393575122436</v>
      </c>
      <c r="S34" s="152">
        <v>30.337621317120131</v>
      </c>
      <c r="T34" s="152">
        <v>19.427328079574334</v>
      </c>
      <c r="U34" s="152">
        <v>25.43394577148716</v>
      </c>
      <c r="V34" s="152">
        <v>37.814946302045421</v>
      </c>
      <c r="W34" s="152">
        <v>28.200859969289962</v>
      </c>
      <c r="X34" s="473">
        <v>37.431961836612999</v>
      </c>
      <c r="Y34" s="152">
        <v>47.827735233907042</v>
      </c>
      <c r="Z34" s="152">
        <v>37.564242644975913</v>
      </c>
      <c r="AA34" s="152">
        <v>30.967662332088754</v>
      </c>
      <c r="AB34" s="152">
        <v>38.278023073636227</v>
      </c>
      <c r="AC34" s="473">
        <v>48.487717532110167</v>
      </c>
      <c r="AD34" s="152">
        <v>143.16862958175003</v>
      </c>
      <c r="AE34" s="152">
        <v>22.761893089139075</v>
      </c>
      <c r="AF34" s="152">
        <v>31.292488379265524</v>
      </c>
      <c r="AG34" s="152">
        <v>34.178885630498534</v>
      </c>
      <c r="AH34" s="152">
        <v>53.155105414822195</v>
      </c>
      <c r="AI34" s="152">
        <v>55.266166941938756</v>
      </c>
      <c r="AJ34" s="152">
        <v>25.255926724137932</v>
      </c>
      <c r="AK34" s="152">
        <v>33.604857179897152</v>
      </c>
      <c r="AL34" s="152">
        <v>32.978518910086983</v>
      </c>
      <c r="AM34" s="152">
        <v>30.994030108247721</v>
      </c>
      <c r="AN34" s="153">
        <v>13.172314955319507</v>
      </c>
      <c r="AO34" s="324">
        <v>40.639600736336526</v>
      </c>
    </row>
    <row r="35" spans="3:41" ht="34.200000000000003" x14ac:dyDescent="0.25">
      <c r="C35" s="519" t="s">
        <v>443</v>
      </c>
      <c r="D35" s="545">
        <v>4.6966259783687816</v>
      </c>
      <c r="E35" s="546">
        <v>3.2480246153846148</v>
      </c>
      <c r="F35" s="546">
        <v>11.957501234567902</v>
      </c>
      <c r="G35" s="546">
        <v>3.0672372093023261</v>
      </c>
      <c r="H35" s="546">
        <v>1.5617919999999996</v>
      </c>
      <c r="I35" s="546">
        <v>3.3172160600515777</v>
      </c>
      <c r="J35" s="547">
        <v>8.9774593476759765</v>
      </c>
      <c r="K35" s="546">
        <v>19.625497242873994</v>
      </c>
      <c r="L35" s="546">
        <v>18.713000727272725</v>
      </c>
      <c r="M35" s="546">
        <v>7.1904179104477626</v>
      </c>
      <c r="N35" s="546">
        <v>8.6446679036506069</v>
      </c>
      <c r="O35" s="548"/>
      <c r="P35" s="546">
        <v>13.432255555555555</v>
      </c>
      <c r="Q35" s="547">
        <v>17.053216326750078</v>
      </c>
      <c r="R35" s="546">
        <v>23.359850013217759</v>
      </c>
      <c r="S35" s="546">
        <v>13.957005263157894</v>
      </c>
      <c r="T35" s="546">
        <v>20.126287999999999</v>
      </c>
      <c r="U35" s="546">
        <v>24.597698876404497</v>
      </c>
      <c r="V35" s="546">
        <v>8.8479028571428575</v>
      </c>
      <c r="W35" s="546">
        <v>15.77266139159115</v>
      </c>
      <c r="X35" s="547">
        <v>9.1345493470754562</v>
      </c>
      <c r="Y35" s="546">
        <v>6.5588540540540539</v>
      </c>
      <c r="Z35" s="546">
        <v>9.0936480000000017</v>
      </c>
      <c r="AA35" s="546">
        <v>12.364053731377718</v>
      </c>
      <c r="AB35" s="546">
        <v>8.6124266666666678</v>
      </c>
      <c r="AC35" s="547">
        <v>9.1957473882401377</v>
      </c>
      <c r="AD35" s="546">
        <v>6.8307326495726501</v>
      </c>
      <c r="AE35" s="546">
        <v>10.104607692307692</v>
      </c>
      <c r="AF35" s="546">
        <v>16.377082352941176</v>
      </c>
      <c r="AG35" s="546">
        <v>8.269691772856536</v>
      </c>
      <c r="AH35" s="546">
        <v>6.8048982857142866</v>
      </c>
      <c r="AI35" s="546">
        <v>7.3144646464646472</v>
      </c>
      <c r="AJ35" s="546">
        <v>9.1067733333333329</v>
      </c>
      <c r="AK35" s="546">
        <v>11.507956756756757</v>
      </c>
      <c r="AL35" s="546">
        <v>8.8019678160919543</v>
      </c>
      <c r="AM35" s="546">
        <v>13.043474857711534</v>
      </c>
      <c r="AN35" s="549">
        <v>17.460864000000001</v>
      </c>
      <c r="AO35" s="550">
        <v>10.370208262563105</v>
      </c>
    </row>
    <row r="36" spans="3:41" ht="34.799999999999997" thickBot="1" x14ac:dyDescent="0.3">
      <c r="C36" s="74" t="s">
        <v>444</v>
      </c>
      <c r="D36" s="539">
        <v>3.8649332774712293</v>
      </c>
      <c r="E36" s="540">
        <v>2.6445783369689502</v>
      </c>
      <c r="F36" s="540">
        <v>9.4817190406265297</v>
      </c>
      <c r="G36" s="540">
        <v>2.7250247933884304</v>
      </c>
      <c r="H36" s="540">
        <v>1.4871565689909092</v>
      </c>
      <c r="I36" s="540">
        <v>2.2673760170244086</v>
      </c>
      <c r="J36" s="541">
        <v>4.2675658448990701</v>
      </c>
      <c r="K36" s="540">
        <v>19.625497242873994</v>
      </c>
      <c r="L36" s="540">
        <v>4.3401157122374965</v>
      </c>
      <c r="M36" s="540">
        <v>7.1904179104477626</v>
      </c>
      <c r="N36" s="540">
        <v>4.4900720182033185</v>
      </c>
      <c r="O36" s="542"/>
      <c r="P36" s="540">
        <v>8.9854541400327044</v>
      </c>
      <c r="Q36" s="541">
        <v>8.8167452651353191</v>
      </c>
      <c r="R36" s="540">
        <v>10.443914700526429</v>
      </c>
      <c r="S36" s="540">
        <v>7.5813458674232432</v>
      </c>
      <c r="T36" s="540">
        <v>11.838992941176471</v>
      </c>
      <c r="U36" s="540">
        <v>9.0430325701898173</v>
      </c>
      <c r="V36" s="540">
        <v>6.0822511332657694</v>
      </c>
      <c r="W36" s="540">
        <v>8.1557796553177582</v>
      </c>
      <c r="X36" s="541">
        <v>6.1444815797774215</v>
      </c>
      <c r="Y36" s="540">
        <v>4.8089251743817378</v>
      </c>
      <c r="Z36" s="540">
        <v>6.1228440614058721</v>
      </c>
      <c r="AA36" s="540">
        <v>7.4271024248954545</v>
      </c>
      <c r="AB36" s="540">
        <v>6.0086697674418614</v>
      </c>
      <c r="AC36" s="541">
        <v>4.7434693094738156</v>
      </c>
      <c r="AD36" s="540">
        <v>1.6064971821824197</v>
      </c>
      <c r="AE36" s="540">
        <v>10.104607692307692</v>
      </c>
      <c r="AF36" s="540">
        <v>7.350006724054535</v>
      </c>
      <c r="AG36" s="540">
        <v>6.7293007293007294</v>
      </c>
      <c r="AH36" s="540">
        <v>4.3269597192044129</v>
      </c>
      <c r="AI36" s="540">
        <v>4.161678160919541</v>
      </c>
      <c r="AJ36" s="540">
        <v>9.1067733333333329</v>
      </c>
      <c r="AK36" s="540">
        <v>6.8442486980003858</v>
      </c>
      <c r="AL36" s="540">
        <v>6.9742367941712207</v>
      </c>
      <c r="AM36" s="540">
        <v>7.4207839121507293</v>
      </c>
      <c r="AN36" s="543">
        <v>17.460864000000001</v>
      </c>
      <c r="AO36" s="544">
        <v>5.6595044201394744</v>
      </c>
    </row>
    <row r="37" spans="3:41" s="33" customFormat="1" x14ac:dyDescent="0.25">
      <c r="C37" s="509"/>
      <c r="D37" s="510"/>
      <c r="E37" s="511"/>
      <c r="F37" s="511"/>
      <c r="G37" s="511"/>
      <c r="H37" s="511"/>
      <c r="I37" s="511"/>
      <c r="J37" s="510"/>
      <c r="K37" s="511"/>
      <c r="L37" s="538"/>
      <c r="M37" s="511"/>
      <c r="N37" s="511"/>
      <c r="O37" s="511"/>
      <c r="P37" s="511"/>
      <c r="Q37" s="510"/>
      <c r="R37" s="511"/>
      <c r="S37" s="511"/>
      <c r="T37" s="511"/>
      <c r="U37" s="511"/>
      <c r="V37" s="511"/>
      <c r="W37" s="511"/>
      <c r="X37" s="510"/>
      <c r="Y37" s="511"/>
      <c r="Z37" s="511"/>
      <c r="AA37" s="511"/>
      <c r="AB37" s="511"/>
      <c r="AC37" s="510"/>
      <c r="AD37" s="511"/>
      <c r="AE37" s="511"/>
      <c r="AF37" s="511"/>
      <c r="AG37" s="511"/>
      <c r="AH37" s="511"/>
      <c r="AI37" s="511"/>
      <c r="AJ37" s="511"/>
      <c r="AK37" s="511"/>
      <c r="AL37" s="511"/>
      <c r="AM37" s="511"/>
      <c r="AN37" s="511"/>
      <c r="AO37" s="512"/>
    </row>
    <row r="38" spans="3:41" x14ac:dyDescent="0.25">
      <c r="C38" s="178" t="s">
        <v>8</v>
      </c>
    </row>
    <row r="39" spans="3:41" x14ac:dyDescent="0.25">
      <c r="C39" s="912" t="s">
        <v>0</v>
      </c>
      <c r="D39" s="912"/>
      <c r="E39" s="912"/>
      <c r="F39" s="912"/>
      <c r="G39" s="912"/>
      <c r="H39" s="912"/>
      <c r="I39" s="912"/>
      <c r="J39" s="912"/>
      <c r="K39" s="912"/>
    </row>
    <row r="40" spans="3:41" x14ac:dyDescent="0.25">
      <c r="C40" s="911" t="s">
        <v>428</v>
      </c>
      <c r="D40" s="911"/>
      <c r="E40" s="911"/>
      <c r="F40" s="911"/>
      <c r="G40" s="911"/>
      <c r="H40" s="911"/>
      <c r="I40" s="911"/>
      <c r="J40" s="911"/>
      <c r="K40" s="911"/>
    </row>
    <row r="41" spans="3:41" x14ac:dyDescent="0.25">
      <c r="C41" s="911" t="s">
        <v>521</v>
      </c>
      <c r="D41" s="911"/>
      <c r="E41" s="911"/>
      <c r="F41" s="911"/>
      <c r="G41" s="911"/>
      <c r="H41" s="911"/>
      <c r="I41" s="911"/>
      <c r="J41" s="911"/>
      <c r="K41" s="911"/>
    </row>
    <row r="42" spans="3:41" x14ac:dyDescent="0.25">
      <c r="C42" s="919" t="s">
        <v>4</v>
      </c>
      <c r="D42" s="919"/>
      <c r="E42" s="919"/>
      <c r="F42" s="919"/>
      <c r="G42" s="919"/>
      <c r="H42" s="919"/>
      <c r="I42" s="919"/>
      <c r="J42" s="919"/>
      <c r="K42" s="919"/>
    </row>
    <row r="43" spans="3:41" x14ac:dyDescent="0.25">
      <c r="C43" s="919" t="s">
        <v>1</v>
      </c>
      <c r="D43" s="919"/>
      <c r="E43" s="919"/>
      <c r="F43" s="919"/>
      <c r="G43" s="919"/>
      <c r="H43" s="919"/>
      <c r="I43" s="919"/>
      <c r="J43" s="919"/>
      <c r="K43" s="919"/>
    </row>
    <row r="44" spans="3:41" ht="12.75" customHeight="1" x14ac:dyDescent="0.25">
      <c r="C44" s="911" t="s">
        <v>547</v>
      </c>
      <c r="D44" s="911"/>
      <c r="E44" s="911"/>
      <c r="F44" s="911"/>
      <c r="G44" s="911"/>
      <c r="H44" s="911"/>
      <c r="I44" s="911"/>
      <c r="J44" s="911"/>
      <c r="K44" s="911"/>
    </row>
    <row r="45" spans="3:41" ht="38.25" customHeight="1" x14ac:dyDescent="0.25"/>
  </sheetData>
  <customSheetViews>
    <customSheetView guid="{80A75E33-4D87-4F83-AFC9-AA5279B2E196}" fitToPage="1">
      <selection activeCell="A2" sqref="A2"/>
      <pageMargins left="0.75" right="0.75" top="1" bottom="1" header="0.5" footer="0.5"/>
      <pageSetup paperSize="9" scale="55" fitToWidth="2" orientation="landscape" r:id="rId1"/>
      <headerFooter alignWithMargins="0"/>
    </customSheetView>
    <customSheetView guid="{DC1A4EE8-8DA0-4EC2-BCFE-F62B7880A8AA}" fitToPage="1" showRuler="0" topLeftCell="A16">
      <selection activeCell="C43" sqref="C43"/>
      <pageMargins left="0.75" right="0.75" top="1" bottom="1" header="0.5" footer="0.5"/>
      <pageSetup paperSize="9" scale="55" fitToWidth="2" orientation="landscape" r:id="rId2"/>
      <headerFooter alignWithMargins="0"/>
    </customSheetView>
    <customSheetView guid="{2600A3E7-A32D-4672-AD83-1E0E350CB11A}" fitToPage="1" showRuler="0">
      <selection activeCell="A2" sqref="A2"/>
      <pageMargins left="0.75" right="0.75" top="1" bottom="1" header="0.5" footer="0.5"/>
      <pageSetup paperSize="9" scale="55" fitToWidth="2" orientation="landscape" r:id="rId3"/>
      <headerFooter alignWithMargins="0"/>
    </customSheetView>
  </customSheetViews>
  <mergeCells count="6">
    <mergeCell ref="C44:K44"/>
    <mergeCell ref="C39:K39"/>
    <mergeCell ref="C40:K40"/>
    <mergeCell ref="C41:K41"/>
    <mergeCell ref="C42:K42"/>
    <mergeCell ref="C43:K43"/>
  </mergeCells>
  <phoneticPr fontId="4" type="noConversion"/>
  <pageMargins left="0.74803149606299213" right="0.74803149606299213" top="0.98425196850393704" bottom="0.98425196850393704" header="0.51181102362204722" footer="0.51181102362204722"/>
  <pageSetup paperSize="9" scale="50" fitToWidth="2" orientation="landscape"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F6" sqref="F6"/>
    </sheetView>
  </sheetViews>
  <sheetFormatPr defaultRowHeight="13.2" x14ac:dyDescent="0.25"/>
  <cols>
    <col min="3" max="3" width="25.109375" customWidth="1"/>
    <col min="4" max="4" width="18.33203125" customWidth="1"/>
    <col min="5" max="5" width="48.44140625" customWidth="1"/>
    <col min="6" max="6" width="35.6640625" customWidth="1"/>
    <col min="7" max="7" width="12" customWidth="1"/>
  </cols>
  <sheetData>
    <row r="1" spans="1:6" x14ac:dyDescent="0.25">
      <c r="A1" s="19" t="s">
        <v>486</v>
      </c>
      <c r="B1" s="19"/>
      <c r="C1" s="19" t="s">
        <v>513</v>
      </c>
      <c r="D1" s="19"/>
      <c r="E1" s="753"/>
    </row>
    <row r="2" spans="1:6" ht="13.8" thickBot="1" x14ac:dyDescent="0.3">
      <c r="C2" s="479" t="s">
        <v>5</v>
      </c>
    </row>
    <row r="3" spans="1:6" x14ac:dyDescent="0.25">
      <c r="C3" s="1" t="s">
        <v>6</v>
      </c>
      <c r="D3" s="2" t="s">
        <v>7</v>
      </c>
      <c r="E3" s="3" t="s">
        <v>8</v>
      </c>
    </row>
    <row r="4" spans="1:6" x14ac:dyDescent="0.25">
      <c r="C4" s="6" t="s">
        <v>9</v>
      </c>
      <c r="D4" s="7"/>
      <c r="E4" s="8"/>
    </row>
    <row r="5" spans="1:6" ht="52.8" x14ac:dyDescent="0.25">
      <c r="C5" s="4" t="s">
        <v>10</v>
      </c>
      <c r="D5" s="377">
        <v>21990000</v>
      </c>
      <c r="E5" s="5" t="s">
        <v>523</v>
      </c>
      <c r="F5" s="477"/>
    </row>
    <row r="6" spans="1:6" ht="52.8" x14ac:dyDescent="0.25">
      <c r="C6" s="4" t="s">
        <v>53</v>
      </c>
      <c r="D6" s="39">
        <v>1572216.29</v>
      </c>
      <c r="E6" s="5" t="s">
        <v>271</v>
      </c>
    </row>
    <row r="7" spans="1:6" ht="26.4" x14ac:dyDescent="0.25">
      <c r="C7" s="4" t="s">
        <v>12</v>
      </c>
      <c r="D7" s="39">
        <v>30421515.57</v>
      </c>
      <c r="E7" s="5"/>
    </row>
    <row r="8" spans="1:6" ht="26.4" x14ac:dyDescent="0.25">
      <c r="C8" s="4" t="s">
        <v>29</v>
      </c>
      <c r="D8" s="39">
        <v>16426702.190000001</v>
      </c>
      <c r="E8" s="5" t="s">
        <v>391</v>
      </c>
    </row>
    <row r="9" spans="1:6" x14ac:dyDescent="0.25">
      <c r="C9" s="4" t="s">
        <v>42</v>
      </c>
      <c r="D9" s="39">
        <v>13994813.379999999</v>
      </c>
      <c r="E9" s="5" t="s">
        <v>524</v>
      </c>
    </row>
    <row r="10" spans="1:6" x14ac:dyDescent="0.25">
      <c r="C10" s="9" t="s">
        <v>13</v>
      </c>
      <c r="D10" s="10"/>
      <c r="E10" s="11"/>
    </row>
    <row r="11" spans="1:6" ht="26.4" x14ac:dyDescent="0.25">
      <c r="C11" s="4" t="s">
        <v>14</v>
      </c>
      <c r="D11" s="21"/>
      <c r="E11" s="25" t="s">
        <v>54</v>
      </c>
    </row>
    <row r="12" spans="1:6" ht="26.4" x14ac:dyDescent="0.25">
      <c r="C12" s="4" t="s">
        <v>57</v>
      </c>
      <c r="D12" s="24">
        <v>215028</v>
      </c>
      <c r="E12" s="5" t="s">
        <v>430</v>
      </c>
    </row>
    <row r="13" spans="1:6" ht="66" x14ac:dyDescent="0.25">
      <c r="C13" s="177" t="s">
        <v>46</v>
      </c>
      <c r="D13" s="24">
        <v>35103</v>
      </c>
      <c r="E13" s="198" t="s">
        <v>527</v>
      </c>
    </row>
    <row r="14" spans="1:6" ht="39.6" x14ac:dyDescent="0.25">
      <c r="C14" s="4" t="s">
        <v>16</v>
      </c>
      <c r="D14" s="21"/>
      <c r="E14" s="22"/>
    </row>
    <row r="15" spans="1:6" x14ac:dyDescent="0.25">
      <c r="C15" s="4" t="s">
        <v>31</v>
      </c>
      <c r="D15" s="24">
        <v>13237</v>
      </c>
      <c r="E15" s="5" t="s">
        <v>273</v>
      </c>
    </row>
    <row r="16" spans="1:6" x14ac:dyDescent="0.25">
      <c r="C16" s="4" t="s">
        <v>32</v>
      </c>
      <c r="D16" s="24">
        <v>18850</v>
      </c>
      <c r="E16" s="5" t="s">
        <v>273</v>
      </c>
    </row>
    <row r="17" spans="3:5" x14ac:dyDescent="0.25">
      <c r="C17" s="4" t="s">
        <v>37</v>
      </c>
      <c r="D17" s="24">
        <v>73</v>
      </c>
      <c r="E17" s="5" t="s">
        <v>273</v>
      </c>
    </row>
    <row r="18" spans="3:5" x14ac:dyDescent="0.25">
      <c r="C18" s="4" t="s">
        <v>274</v>
      </c>
      <c r="D18" s="24">
        <v>16344</v>
      </c>
      <c r="E18" s="5" t="s">
        <v>273</v>
      </c>
    </row>
    <row r="19" spans="3:5" x14ac:dyDescent="0.25">
      <c r="C19" s="4" t="s">
        <v>275</v>
      </c>
      <c r="D19" s="24">
        <v>1158</v>
      </c>
      <c r="E19" s="5" t="s">
        <v>273</v>
      </c>
    </row>
    <row r="20" spans="3:5" ht="39.6" x14ac:dyDescent="0.25">
      <c r="C20" s="4" t="s">
        <v>276</v>
      </c>
      <c r="D20" s="24">
        <v>8544</v>
      </c>
      <c r="E20" s="5" t="s">
        <v>277</v>
      </c>
    </row>
    <row r="21" spans="3:5" x14ac:dyDescent="0.25">
      <c r="C21" s="12" t="s">
        <v>18</v>
      </c>
      <c r="D21" s="13"/>
      <c r="E21" s="14"/>
    </row>
    <row r="22" spans="3:5" ht="26.4" x14ac:dyDescent="0.25">
      <c r="C22" s="4" t="s">
        <v>20</v>
      </c>
      <c r="D22" s="23"/>
      <c r="E22" s="22"/>
    </row>
    <row r="23" spans="3:5" ht="26.4" x14ac:dyDescent="0.25">
      <c r="C23" s="177" t="s">
        <v>36</v>
      </c>
      <c r="D23" s="24">
        <v>919392.84</v>
      </c>
      <c r="E23" s="5" t="s">
        <v>273</v>
      </c>
    </row>
    <row r="24" spans="3:5" x14ac:dyDescent="0.25">
      <c r="C24" s="177" t="s">
        <v>35</v>
      </c>
      <c r="D24" s="24">
        <v>22984.821</v>
      </c>
      <c r="E24" s="198" t="s">
        <v>284</v>
      </c>
    </row>
    <row r="25" spans="3:5" ht="26.4" x14ac:dyDescent="0.25">
      <c r="C25" s="177" t="s">
        <v>21</v>
      </c>
      <c r="D25" s="23"/>
      <c r="E25" s="22"/>
    </row>
    <row r="26" spans="3:5" ht="26.4" x14ac:dyDescent="0.25">
      <c r="C26" s="177" t="s">
        <v>36</v>
      </c>
      <c r="D26" s="20">
        <v>220654281.59999999</v>
      </c>
      <c r="E26" s="198" t="s">
        <v>522</v>
      </c>
    </row>
    <row r="27" spans="3:5" x14ac:dyDescent="0.25">
      <c r="C27" s="177" t="s">
        <v>35</v>
      </c>
      <c r="D27" s="20">
        <v>5516357.04</v>
      </c>
      <c r="E27" s="198" t="s">
        <v>522</v>
      </c>
    </row>
    <row r="28" spans="3:5" ht="26.4" x14ac:dyDescent="0.25">
      <c r="C28" s="4" t="s">
        <v>22</v>
      </c>
      <c r="D28" s="23"/>
      <c r="E28" s="22"/>
    </row>
    <row r="29" spans="3:5" ht="39.6" x14ac:dyDescent="0.25">
      <c r="C29" s="4" t="s">
        <v>33</v>
      </c>
      <c r="D29" s="46">
        <v>1.4823682926983765E-2</v>
      </c>
      <c r="E29" s="25" t="s">
        <v>52</v>
      </c>
    </row>
    <row r="30" spans="3:5" ht="26.4" x14ac:dyDescent="0.25">
      <c r="C30" s="4" t="s">
        <v>34</v>
      </c>
      <c r="D30" s="46">
        <v>5.3756508422664627E-2</v>
      </c>
      <c r="E30" s="25" t="s">
        <v>51</v>
      </c>
    </row>
    <row r="31" spans="3:5" x14ac:dyDescent="0.25">
      <c r="C31" s="15" t="s">
        <v>23</v>
      </c>
      <c r="D31" s="16"/>
      <c r="E31" s="17"/>
    </row>
    <row r="32" spans="3:5" ht="34.200000000000003" x14ac:dyDescent="0.25">
      <c r="C32" s="495" t="s">
        <v>441</v>
      </c>
      <c r="D32" s="39">
        <v>17.866902454885338</v>
      </c>
      <c r="E32" s="521" t="s">
        <v>278</v>
      </c>
    </row>
    <row r="33" spans="3:5" ht="22.8" x14ac:dyDescent="0.25">
      <c r="C33" s="506" t="s">
        <v>442</v>
      </c>
      <c r="D33" s="39">
        <v>33.088701854584819</v>
      </c>
      <c r="E33" s="521"/>
    </row>
    <row r="34" spans="3:5" ht="34.200000000000003" x14ac:dyDescent="0.25">
      <c r="C34" s="506" t="s">
        <v>443</v>
      </c>
      <c r="D34" s="523">
        <v>13.432658548733327</v>
      </c>
      <c r="E34" s="522" t="s">
        <v>278</v>
      </c>
    </row>
    <row r="35" spans="3:5" ht="34.799999999999997" thickBot="1" x14ac:dyDescent="0.3">
      <c r="C35" s="496" t="s">
        <v>444</v>
      </c>
      <c r="D35" s="524">
        <v>7.2532310591914406</v>
      </c>
      <c r="E35" s="505"/>
    </row>
  </sheetData>
  <pageMargins left="0.75" right="0.75" top="1" bottom="1" header="0.5" footer="0.5"/>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P46"/>
  <sheetViews>
    <sheetView tabSelected="1" workbookViewId="0">
      <selection activeCell="M41" sqref="M41"/>
    </sheetView>
  </sheetViews>
  <sheetFormatPr defaultRowHeight="13.2" x14ac:dyDescent="0.25"/>
  <cols>
    <col min="1" max="1" width="2.33203125" customWidth="1"/>
    <col min="2" max="2" width="2.5546875" customWidth="1"/>
    <col min="3" max="3" width="25.109375" customWidth="1"/>
    <col min="4" max="4" width="11.109375" bestFit="1" customWidth="1"/>
    <col min="5" max="7" width="12" customWidth="1"/>
    <col min="8" max="8" width="10.109375" bestFit="1" customWidth="1"/>
    <col min="10" max="10" width="11.33203125" customWidth="1"/>
    <col min="11" max="11" width="12.109375" bestFit="1" customWidth="1"/>
    <col min="12" max="12" width="11.33203125" style="33" customWidth="1"/>
    <col min="13" max="13" width="11.5546875" style="33" customWidth="1"/>
    <col min="14" max="14" width="11.109375" bestFit="1" customWidth="1"/>
    <col min="15" max="15" width="11.109375" customWidth="1"/>
    <col min="16" max="16" width="11" style="33" customWidth="1"/>
    <col min="17" max="17" width="11.33203125" customWidth="1"/>
    <col min="18" max="19" width="11.109375" bestFit="1" customWidth="1"/>
    <col min="20" max="20" width="10.109375" bestFit="1" customWidth="1"/>
    <col min="21" max="21" width="11.33203125" customWidth="1"/>
    <col min="22" max="22" width="10.109375" customWidth="1"/>
    <col min="23" max="23" width="10.44140625" style="379" customWidth="1"/>
    <col min="24" max="24" width="10.88671875" bestFit="1" customWidth="1"/>
    <col min="25" max="25" width="10.33203125" bestFit="1" customWidth="1"/>
    <col min="26" max="28" width="10.109375" bestFit="1" customWidth="1"/>
    <col min="29" max="29" width="11.5546875" customWidth="1"/>
    <col min="30" max="30" width="11.109375" bestFit="1" customWidth="1"/>
    <col min="31" max="31" width="10.109375" style="33" bestFit="1" customWidth="1"/>
    <col min="32" max="32" width="11.109375" customWidth="1"/>
    <col min="33" max="33" width="10.88671875" bestFit="1" customWidth="1"/>
    <col min="34" max="34" width="10.109375" bestFit="1" customWidth="1"/>
    <col min="35" max="35" width="11.109375" bestFit="1" customWidth="1"/>
    <col min="36" max="36" width="10.109375" customWidth="1"/>
    <col min="37" max="37" width="10.5546875" style="33" customWidth="1"/>
    <col min="38" max="38" width="10.88671875" style="33" bestFit="1" customWidth="1"/>
    <col min="39" max="39" width="11.109375" bestFit="1" customWidth="1"/>
    <col min="40" max="40" width="12" style="33" customWidth="1"/>
    <col min="41" max="41" width="12.88671875" customWidth="1"/>
    <col min="42" max="42" width="15.109375" customWidth="1"/>
  </cols>
  <sheetData>
    <row r="1" spans="3:42" x14ac:dyDescent="0.25">
      <c r="C1" s="19" t="s">
        <v>548</v>
      </c>
      <c r="G1" s="753"/>
    </row>
    <row r="2" spans="3:42" ht="13.8" thickBot="1" x14ac:dyDescent="0.3">
      <c r="C2" s="479" t="s">
        <v>5</v>
      </c>
    </row>
    <row r="3" spans="3:42" ht="93.75" customHeight="1" thickBot="1" x14ac:dyDescent="0.3">
      <c r="D3" s="569" t="s">
        <v>190</v>
      </c>
      <c r="E3" s="570" t="s">
        <v>333</v>
      </c>
      <c r="F3" s="571" t="s">
        <v>334</v>
      </c>
      <c r="G3" s="571" t="s">
        <v>335</v>
      </c>
      <c r="H3" s="571" t="s">
        <v>336</v>
      </c>
      <c r="I3" s="571" t="s">
        <v>337</v>
      </c>
      <c r="J3" s="572" t="s">
        <v>196</v>
      </c>
      <c r="K3" s="571" t="s">
        <v>290</v>
      </c>
      <c r="L3" s="571" t="s">
        <v>338</v>
      </c>
      <c r="M3" s="571" t="s">
        <v>339</v>
      </c>
      <c r="N3" s="571" t="s">
        <v>340</v>
      </c>
      <c r="O3" s="571" t="s">
        <v>341</v>
      </c>
      <c r="P3" s="571" t="s">
        <v>342</v>
      </c>
      <c r="Q3" s="572" t="s">
        <v>203</v>
      </c>
      <c r="R3" s="571" t="s">
        <v>343</v>
      </c>
      <c r="S3" s="571" t="s">
        <v>344</v>
      </c>
      <c r="T3" s="571" t="s">
        <v>289</v>
      </c>
      <c r="U3" s="571" t="s">
        <v>345</v>
      </c>
      <c r="V3" s="571" t="s">
        <v>346</v>
      </c>
      <c r="W3" s="571" t="s">
        <v>347</v>
      </c>
      <c r="X3" s="572" t="s">
        <v>210</v>
      </c>
      <c r="Y3" s="571" t="s">
        <v>348</v>
      </c>
      <c r="Z3" s="571" t="s">
        <v>349</v>
      </c>
      <c r="AA3" s="571" t="s">
        <v>350</v>
      </c>
      <c r="AB3" s="571" t="s">
        <v>351</v>
      </c>
      <c r="AC3" s="572" t="s">
        <v>215</v>
      </c>
      <c r="AD3" s="571" t="s">
        <v>352</v>
      </c>
      <c r="AE3" s="571" t="s">
        <v>353</v>
      </c>
      <c r="AF3" s="571" t="s">
        <v>354</v>
      </c>
      <c r="AG3" s="571" t="s">
        <v>355</v>
      </c>
      <c r="AH3" s="571" t="s">
        <v>356</v>
      </c>
      <c r="AI3" s="571" t="s">
        <v>357</v>
      </c>
      <c r="AJ3" s="571" t="s">
        <v>358</v>
      </c>
      <c r="AK3" s="571" t="s">
        <v>359</v>
      </c>
      <c r="AL3" s="571" t="s">
        <v>360</v>
      </c>
      <c r="AM3" s="571" t="s">
        <v>361</v>
      </c>
      <c r="AN3" s="571" t="s">
        <v>362</v>
      </c>
      <c r="AO3" s="573" t="s">
        <v>331</v>
      </c>
    </row>
    <row r="4" spans="3:42" x14ac:dyDescent="0.25">
      <c r="C4" s="1" t="s">
        <v>6</v>
      </c>
      <c r="D4" s="147"/>
      <c r="E4" s="50"/>
      <c r="F4" s="50"/>
      <c r="G4" s="50"/>
      <c r="H4" s="50"/>
      <c r="I4" s="50"/>
      <c r="J4" s="154"/>
      <c r="K4" s="375"/>
      <c r="L4" s="375"/>
      <c r="M4" s="50"/>
      <c r="N4" s="50"/>
      <c r="O4" s="375"/>
      <c r="P4" s="50"/>
      <c r="Q4" s="148"/>
      <c r="R4" s="50"/>
      <c r="S4" s="50"/>
      <c r="T4" s="50"/>
      <c r="U4" s="50"/>
      <c r="V4" s="380"/>
      <c r="W4" s="50"/>
      <c r="X4" s="148"/>
      <c r="Y4" s="50"/>
      <c r="Z4" s="50"/>
      <c r="AA4" s="50"/>
      <c r="AB4" s="50"/>
      <c r="AC4" s="148"/>
      <c r="AD4" s="375"/>
      <c r="AE4" s="50"/>
      <c r="AF4" s="50"/>
      <c r="AG4" s="50"/>
      <c r="AH4" s="50"/>
      <c r="AI4" s="50"/>
      <c r="AJ4" s="375"/>
      <c r="AK4" s="375"/>
      <c r="AL4" s="50"/>
      <c r="AM4" s="375"/>
      <c r="AN4" s="89"/>
      <c r="AO4" s="90"/>
    </row>
    <row r="5" spans="3:42" x14ac:dyDescent="0.25">
      <c r="C5" s="6" t="s">
        <v>9</v>
      </c>
      <c r="D5" s="151"/>
      <c r="E5" s="149"/>
      <c r="F5" s="149"/>
      <c r="G5" s="149"/>
      <c r="H5" s="149"/>
      <c r="I5" s="149"/>
      <c r="J5" s="154"/>
      <c r="K5" s="149"/>
      <c r="L5" s="149"/>
      <c r="M5" s="149"/>
      <c r="N5" s="149"/>
      <c r="O5" s="149"/>
      <c r="P5" s="149"/>
      <c r="Q5" s="154"/>
      <c r="R5" s="149"/>
      <c r="S5" s="149"/>
      <c r="T5" s="149"/>
      <c r="U5" s="149"/>
      <c r="V5" s="417"/>
      <c r="W5" s="149"/>
      <c r="X5" s="154"/>
      <c r="Y5" s="149"/>
      <c r="Z5" s="149"/>
      <c r="AA5" s="149"/>
      <c r="AB5" s="149"/>
      <c r="AC5" s="154"/>
      <c r="AD5" s="149"/>
      <c r="AE5" s="149"/>
      <c r="AF5" s="149"/>
      <c r="AG5" s="149"/>
      <c r="AH5" s="149"/>
      <c r="AI5" s="149"/>
      <c r="AJ5" s="149"/>
      <c r="AK5" s="149"/>
      <c r="AL5" s="149"/>
      <c r="AM5" s="149"/>
      <c r="AN5" s="150"/>
      <c r="AO5" s="173"/>
    </row>
    <row r="6" spans="3:42" x14ac:dyDescent="0.25">
      <c r="C6" s="4" t="s">
        <v>10</v>
      </c>
      <c r="D6" s="151">
        <v>2791000</v>
      </c>
      <c r="E6" s="152">
        <v>935000</v>
      </c>
      <c r="F6" s="152">
        <v>686000</v>
      </c>
      <c r="G6" s="152">
        <v>445000</v>
      </c>
      <c r="H6" s="152">
        <v>300000</v>
      </c>
      <c r="I6" s="153">
        <v>425000</v>
      </c>
      <c r="J6" s="154">
        <v>4061000</v>
      </c>
      <c r="K6" s="378">
        <v>346000</v>
      </c>
      <c r="L6" s="378">
        <v>615000</v>
      </c>
      <c r="M6" s="152">
        <v>900000</v>
      </c>
      <c r="N6" s="152">
        <v>1025000</v>
      </c>
      <c r="O6" s="378">
        <v>560000</v>
      </c>
      <c r="P6" s="152">
        <v>615000</v>
      </c>
      <c r="Q6" s="154">
        <v>6615000</v>
      </c>
      <c r="R6" s="152">
        <v>1445000</v>
      </c>
      <c r="S6" s="152">
        <v>1785000</v>
      </c>
      <c r="T6" s="152">
        <v>730000</v>
      </c>
      <c r="U6" s="152">
        <v>755000</v>
      </c>
      <c r="V6" s="382">
        <v>1095000</v>
      </c>
      <c r="W6" s="152">
        <v>805000</v>
      </c>
      <c r="X6" s="154">
        <v>2130000</v>
      </c>
      <c r="Y6" s="152">
        <v>535000</v>
      </c>
      <c r="Z6" s="152">
        <v>295000</v>
      </c>
      <c r="AA6" s="152">
        <v>545000</v>
      </c>
      <c r="AB6" s="152">
        <v>755000</v>
      </c>
      <c r="AC6" s="154">
        <v>7463000</v>
      </c>
      <c r="AD6" s="378">
        <v>1310000</v>
      </c>
      <c r="AE6" s="152">
        <v>520000</v>
      </c>
      <c r="AF6" s="152">
        <v>253000</v>
      </c>
      <c r="AG6" s="152">
        <v>505000</v>
      </c>
      <c r="AH6" s="152">
        <v>405000</v>
      </c>
      <c r="AI6" s="152">
        <v>330000</v>
      </c>
      <c r="AJ6" s="378">
        <v>445000</v>
      </c>
      <c r="AK6" s="378">
        <v>1090000</v>
      </c>
      <c r="AL6" s="152">
        <v>1435000</v>
      </c>
      <c r="AM6" s="378">
        <v>340000</v>
      </c>
      <c r="AN6" s="153">
        <v>830000</v>
      </c>
      <c r="AO6" s="155">
        <v>23060000</v>
      </c>
    </row>
    <row r="7" spans="3:42" ht="26.4" x14ac:dyDescent="0.25">
      <c r="C7" s="4" t="s">
        <v>53</v>
      </c>
      <c r="D7" s="151">
        <v>276118.19</v>
      </c>
      <c r="E7" s="152">
        <v>80553</v>
      </c>
      <c r="F7" s="152">
        <v>68777</v>
      </c>
      <c r="G7" s="152">
        <v>15375</v>
      </c>
      <c r="H7" s="152">
        <v>88500</v>
      </c>
      <c r="I7" s="153">
        <v>22913.19</v>
      </c>
      <c r="J7" s="154">
        <v>459396</v>
      </c>
      <c r="K7" s="378">
        <v>44226</v>
      </c>
      <c r="L7" s="378">
        <v>78900</v>
      </c>
      <c r="M7" s="152"/>
      <c r="N7" s="152">
        <v>233000</v>
      </c>
      <c r="O7" s="378">
        <v>68770</v>
      </c>
      <c r="P7" s="152">
        <v>34500</v>
      </c>
      <c r="Q7" s="154">
        <v>140568</v>
      </c>
      <c r="R7" s="152">
        <v>0</v>
      </c>
      <c r="S7" s="152">
        <v>0</v>
      </c>
      <c r="T7" s="152">
        <v>101168</v>
      </c>
      <c r="U7" s="152">
        <v>0</v>
      </c>
      <c r="V7" s="382">
        <v>39400</v>
      </c>
      <c r="W7" s="152">
        <v>0</v>
      </c>
      <c r="X7" s="154">
        <v>227075</v>
      </c>
      <c r="Y7" s="152">
        <v>9075</v>
      </c>
      <c r="Z7" s="152">
        <v>63000</v>
      </c>
      <c r="AA7" s="152">
        <v>80000</v>
      </c>
      <c r="AB7" s="152">
        <v>75000</v>
      </c>
      <c r="AC7" s="154">
        <v>469059.10000000003</v>
      </c>
      <c r="AD7" s="378">
        <v>75000</v>
      </c>
      <c r="AE7" s="152"/>
      <c r="AF7" s="152">
        <v>8066.77</v>
      </c>
      <c r="AG7" s="152">
        <v>50000</v>
      </c>
      <c r="AH7" s="152">
        <v>57320</v>
      </c>
      <c r="AI7" s="152">
        <v>13000</v>
      </c>
      <c r="AJ7" s="378">
        <v>129391</v>
      </c>
      <c r="AK7" s="378">
        <v>62400</v>
      </c>
      <c r="AL7" s="152"/>
      <c r="AM7" s="378">
        <v>10142</v>
      </c>
      <c r="AN7" s="153">
        <v>63739.33</v>
      </c>
      <c r="AO7" s="155">
        <v>1572216.29</v>
      </c>
    </row>
    <row r="8" spans="3:42" ht="26.4" x14ac:dyDescent="0.25">
      <c r="C8" s="4" t="s">
        <v>12</v>
      </c>
      <c r="D8" s="151"/>
      <c r="E8" s="152"/>
      <c r="F8" s="152"/>
      <c r="G8" s="152"/>
      <c r="H8" s="152"/>
      <c r="I8" s="153"/>
      <c r="J8" s="154"/>
      <c r="K8" s="378"/>
      <c r="L8" s="378"/>
      <c r="M8" s="152"/>
      <c r="N8" s="152"/>
      <c r="O8" s="378"/>
      <c r="P8" s="152"/>
      <c r="Q8" s="154">
        <v>0</v>
      </c>
      <c r="R8" s="152"/>
      <c r="S8" s="152"/>
      <c r="T8" s="152"/>
      <c r="U8" s="152"/>
      <c r="V8" s="382"/>
      <c r="W8" s="152"/>
      <c r="X8" s="154">
        <v>0</v>
      </c>
      <c r="Y8" s="152"/>
      <c r="Z8" s="152"/>
      <c r="AA8" s="152"/>
      <c r="AB8" s="152"/>
      <c r="AC8" s="154">
        <v>0</v>
      </c>
      <c r="AD8" s="378"/>
      <c r="AE8" s="152"/>
      <c r="AF8" s="152"/>
      <c r="AG8" s="152"/>
      <c r="AH8" s="152"/>
      <c r="AI8" s="152"/>
      <c r="AJ8" s="378"/>
      <c r="AK8" s="378"/>
      <c r="AL8" s="152"/>
      <c r="AM8" s="378"/>
      <c r="AN8" s="153"/>
      <c r="AO8" s="155"/>
    </row>
    <row r="9" spans="3:42" ht="26.4" x14ac:dyDescent="0.25">
      <c r="C9" s="4" t="s">
        <v>29</v>
      </c>
      <c r="D9" s="151">
        <v>1452402.48</v>
      </c>
      <c r="E9" s="152">
        <v>251473</v>
      </c>
      <c r="F9" s="152">
        <v>575177</v>
      </c>
      <c r="G9" s="152">
        <v>80156</v>
      </c>
      <c r="H9" s="152">
        <v>448140</v>
      </c>
      <c r="I9" s="153">
        <v>97456.48</v>
      </c>
      <c r="J9" s="154">
        <v>2500744.64</v>
      </c>
      <c r="K9" s="378">
        <v>300258.64</v>
      </c>
      <c r="L9" s="378">
        <v>260200</v>
      </c>
      <c r="M9" s="152">
        <v>795275</v>
      </c>
      <c r="N9" s="152">
        <v>419941</v>
      </c>
      <c r="O9" s="378">
        <v>295083</v>
      </c>
      <c r="P9" s="152">
        <v>429987</v>
      </c>
      <c r="Q9" s="154">
        <v>4766405.07</v>
      </c>
      <c r="R9" s="152">
        <v>1162398</v>
      </c>
      <c r="S9" s="152">
        <v>805658</v>
      </c>
      <c r="T9" s="152">
        <v>730000</v>
      </c>
      <c r="U9" s="152">
        <v>493880.07</v>
      </c>
      <c r="V9" s="382">
        <v>979360</v>
      </c>
      <c r="W9" s="152">
        <v>595109</v>
      </c>
      <c r="X9" s="154">
        <v>2286483</v>
      </c>
      <c r="Y9" s="152">
        <v>439999</v>
      </c>
      <c r="Z9" s="152">
        <v>295000</v>
      </c>
      <c r="AA9" s="152">
        <v>691498</v>
      </c>
      <c r="AB9" s="152">
        <v>859986</v>
      </c>
      <c r="AC9" s="154">
        <v>5420667</v>
      </c>
      <c r="AD9" s="378">
        <v>440542</v>
      </c>
      <c r="AE9" s="152">
        <v>520000</v>
      </c>
      <c r="AF9" s="152">
        <v>253000</v>
      </c>
      <c r="AG9" s="152">
        <v>308170</v>
      </c>
      <c r="AH9" s="152">
        <v>247801</v>
      </c>
      <c r="AI9" s="152">
        <v>260874</v>
      </c>
      <c r="AJ9" s="378">
        <v>125271</v>
      </c>
      <c r="AK9" s="378">
        <v>1027600</v>
      </c>
      <c r="AL9" s="152">
        <v>1385000</v>
      </c>
      <c r="AM9" s="378">
        <v>340000</v>
      </c>
      <c r="AN9" s="153">
        <v>512409</v>
      </c>
      <c r="AO9" s="155">
        <v>16426702.190000001</v>
      </c>
    </row>
    <row r="10" spans="3:42" x14ac:dyDescent="0.25">
      <c r="C10" s="4" t="s">
        <v>42</v>
      </c>
      <c r="D10" s="151">
        <v>823918</v>
      </c>
      <c r="E10" s="152">
        <v>89052</v>
      </c>
      <c r="F10" s="152">
        <v>520643</v>
      </c>
      <c r="G10" s="152">
        <v>41710</v>
      </c>
      <c r="H10" s="152">
        <v>172513</v>
      </c>
      <c r="I10" s="153">
        <v>0</v>
      </c>
      <c r="J10" s="154">
        <v>2746835.04</v>
      </c>
      <c r="K10" s="378">
        <v>418080</v>
      </c>
      <c r="L10" s="378">
        <v>900000</v>
      </c>
      <c r="M10" s="152">
        <v>795274</v>
      </c>
      <c r="N10" s="152">
        <v>309482.03999999998</v>
      </c>
      <c r="O10" s="378">
        <v>99168</v>
      </c>
      <c r="P10" s="152">
        <v>224831</v>
      </c>
      <c r="Q10" s="154">
        <v>3453446.64</v>
      </c>
      <c r="R10" s="152">
        <v>1131563.02</v>
      </c>
      <c r="S10" s="152">
        <v>952000</v>
      </c>
      <c r="T10" s="152">
        <v>226000</v>
      </c>
      <c r="U10" s="152">
        <v>229377.62</v>
      </c>
      <c r="V10" s="382">
        <v>350194</v>
      </c>
      <c r="W10" s="152">
        <v>564312</v>
      </c>
      <c r="X10" s="154">
        <v>836591</v>
      </c>
      <c r="Y10" s="152">
        <v>192560</v>
      </c>
      <c r="Z10" s="152">
        <v>0</v>
      </c>
      <c r="AA10" s="152">
        <v>282312</v>
      </c>
      <c r="AB10" s="152">
        <v>361719</v>
      </c>
      <c r="AC10" s="154">
        <v>6134022.7000000002</v>
      </c>
      <c r="AD10" s="378">
        <v>1933707</v>
      </c>
      <c r="AE10" s="152"/>
      <c r="AF10" s="152">
        <v>186000</v>
      </c>
      <c r="AG10" s="152">
        <v>77495</v>
      </c>
      <c r="AH10" s="152">
        <v>272644</v>
      </c>
      <c r="AI10" s="152">
        <v>2055873</v>
      </c>
      <c r="AJ10" s="378">
        <v>143486</v>
      </c>
      <c r="AK10" s="378">
        <v>399219.12</v>
      </c>
      <c r="AL10" s="152">
        <v>260945</v>
      </c>
      <c r="AM10" s="378">
        <v>321774.58</v>
      </c>
      <c r="AN10" s="153">
        <v>482879</v>
      </c>
      <c r="AO10" s="155">
        <v>13994813.379999999</v>
      </c>
    </row>
    <row r="11" spans="3:42" x14ac:dyDescent="0.25">
      <c r="C11" s="9" t="s">
        <v>13</v>
      </c>
      <c r="D11" s="120"/>
      <c r="E11" s="158"/>
      <c r="F11" s="158"/>
      <c r="G11" s="158"/>
      <c r="H11" s="158"/>
      <c r="I11" s="158"/>
      <c r="J11" s="121"/>
      <c r="K11" s="158"/>
      <c r="L11" s="752"/>
      <c r="M11" s="158"/>
      <c r="N11" s="158"/>
      <c r="O11" s="158"/>
      <c r="P11" s="158"/>
      <c r="Q11" s="121"/>
      <c r="R11" s="158"/>
      <c r="S11" s="158"/>
      <c r="T11" s="158"/>
      <c r="U11" s="158"/>
      <c r="V11" s="418"/>
      <c r="W11" s="158"/>
      <c r="X11" s="121"/>
      <c r="Y11" s="158"/>
      <c r="Z11" s="158"/>
      <c r="AA11" s="158"/>
      <c r="AB11" s="158"/>
      <c r="AC11" s="121"/>
      <c r="AD11" s="158"/>
      <c r="AE11" s="158"/>
      <c r="AF11" s="158"/>
      <c r="AG11" s="158"/>
      <c r="AH11" s="158"/>
      <c r="AI11" s="158"/>
      <c r="AJ11" s="158"/>
      <c r="AK11" s="158"/>
      <c r="AL11" s="158"/>
      <c r="AM11" s="158"/>
      <c r="AN11" s="159"/>
      <c r="AO11" s="173"/>
    </row>
    <row r="12" spans="3:42" ht="26.4" x14ac:dyDescent="0.25">
      <c r="C12" s="4" t="s">
        <v>14</v>
      </c>
      <c r="D12" s="120"/>
      <c r="E12" s="52"/>
      <c r="F12" s="52"/>
      <c r="G12" s="52"/>
      <c r="H12" s="52"/>
      <c r="I12" s="52"/>
      <c r="J12" s="121"/>
      <c r="K12" s="376"/>
      <c r="L12" s="378"/>
      <c r="M12" s="52"/>
      <c r="N12" s="52"/>
      <c r="O12" s="376"/>
      <c r="P12" s="52"/>
      <c r="Q12" s="121"/>
      <c r="R12" s="52"/>
      <c r="S12" s="52"/>
      <c r="T12" s="52"/>
      <c r="U12" s="52"/>
      <c r="V12" s="381"/>
      <c r="W12" s="52"/>
      <c r="X12" s="121"/>
      <c r="Y12" s="52"/>
      <c r="Z12" s="52"/>
      <c r="AA12" s="52"/>
      <c r="AB12" s="52"/>
      <c r="AC12" s="121"/>
      <c r="AD12" s="376"/>
      <c r="AE12" s="52"/>
      <c r="AF12" s="52"/>
      <c r="AG12" s="52"/>
      <c r="AH12" s="52"/>
      <c r="AI12" s="52"/>
      <c r="AJ12" s="754">
        <v>2836</v>
      </c>
      <c r="AK12" s="376"/>
      <c r="AL12" s="52"/>
      <c r="AM12" s="376"/>
      <c r="AN12" s="93"/>
      <c r="AO12" s="173"/>
    </row>
    <row r="13" spans="3:42" ht="26.4" x14ac:dyDescent="0.25">
      <c r="C13" s="4" t="s">
        <v>57</v>
      </c>
      <c r="D13" s="160">
        <v>6824</v>
      </c>
      <c r="E13" s="43">
        <v>2109</v>
      </c>
      <c r="F13" s="43">
        <v>2593</v>
      </c>
      <c r="G13" s="43">
        <v>459</v>
      </c>
      <c r="H13" s="43">
        <v>1472</v>
      </c>
      <c r="I13" s="43">
        <v>191</v>
      </c>
      <c r="J13" s="161">
        <v>93091</v>
      </c>
      <c r="K13" s="320">
        <v>2072</v>
      </c>
      <c r="L13" s="378">
        <v>5644</v>
      </c>
      <c r="M13" s="43">
        <v>53269</v>
      </c>
      <c r="N13" s="43">
        <v>14955</v>
      </c>
      <c r="O13" s="320">
        <v>14653</v>
      </c>
      <c r="P13" s="43">
        <v>2498</v>
      </c>
      <c r="Q13" s="161">
        <v>34147</v>
      </c>
      <c r="R13" s="43">
        <v>10000</v>
      </c>
      <c r="S13" s="43">
        <v>8400</v>
      </c>
      <c r="T13" s="43">
        <v>2753</v>
      </c>
      <c r="U13" s="43">
        <v>4178</v>
      </c>
      <c r="V13" s="383">
        <v>2740</v>
      </c>
      <c r="W13" s="43">
        <v>6076</v>
      </c>
      <c r="X13" s="161">
        <v>38839</v>
      </c>
      <c r="Y13" s="43">
        <v>31687</v>
      </c>
      <c r="Z13" s="43">
        <v>2718</v>
      </c>
      <c r="AA13" s="43">
        <v>1856</v>
      </c>
      <c r="AB13" s="43">
        <v>2578</v>
      </c>
      <c r="AC13" s="161">
        <v>42127</v>
      </c>
      <c r="AD13" s="320">
        <v>2459</v>
      </c>
      <c r="AE13" s="43">
        <v>2396</v>
      </c>
      <c r="AF13" s="43">
        <v>7785</v>
      </c>
      <c r="AG13" s="43">
        <v>3000</v>
      </c>
      <c r="AH13" s="43">
        <v>2465</v>
      </c>
      <c r="AI13" s="43">
        <v>1043</v>
      </c>
      <c r="AJ13" s="320">
        <v>2538</v>
      </c>
      <c r="AK13" s="320">
        <v>4200</v>
      </c>
      <c r="AL13" s="43">
        <v>3062</v>
      </c>
      <c r="AM13" s="320">
        <v>10142</v>
      </c>
      <c r="AN13" s="162">
        <v>3037</v>
      </c>
      <c r="AO13" s="163">
        <v>215028</v>
      </c>
      <c r="AP13" s="477"/>
    </row>
    <row r="14" spans="3:42" ht="26.4" x14ac:dyDescent="0.25">
      <c r="C14" s="4" t="s">
        <v>46</v>
      </c>
      <c r="D14" s="160">
        <v>2350</v>
      </c>
      <c r="E14" s="43">
        <v>25</v>
      </c>
      <c r="F14" s="43">
        <v>1915</v>
      </c>
      <c r="G14" s="43">
        <v>9</v>
      </c>
      <c r="H14" s="43">
        <v>380</v>
      </c>
      <c r="I14" s="43">
        <v>21</v>
      </c>
      <c r="J14" s="161">
        <v>7337</v>
      </c>
      <c r="K14" s="43">
        <v>1062</v>
      </c>
      <c r="L14" s="43">
        <v>1961</v>
      </c>
      <c r="M14" s="43">
        <v>1815</v>
      </c>
      <c r="N14" s="43">
        <v>1301</v>
      </c>
      <c r="O14" s="43">
        <v>568</v>
      </c>
      <c r="P14" s="43">
        <v>630</v>
      </c>
      <c r="Q14" s="161">
        <v>10887</v>
      </c>
      <c r="R14" s="43">
        <v>3519</v>
      </c>
      <c r="S14" s="43">
        <v>2229</v>
      </c>
      <c r="T14" s="43">
        <v>1516</v>
      </c>
      <c r="U14" s="43">
        <v>875</v>
      </c>
      <c r="V14" s="43">
        <v>1165</v>
      </c>
      <c r="W14" s="43">
        <v>1583</v>
      </c>
      <c r="X14" s="161">
        <v>2938</v>
      </c>
      <c r="Y14" s="43">
        <v>645</v>
      </c>
      <c r="Z14" s="43">
        <v>427</v>
      </c>
      <c r="AA14" s="43">
        <v>816</v>
      </c>
      <c r="AB14" s="43">
        <v>1050</v>
      </c>
      <c r="AC14" s="161">
        <v>11591</v>
      </c>
      <c r="AD14" s="43">
        <v>1667</v>
      </c>
      <c r="AE14" s="43">
        <v>1511</v>
      </c>
      <c r="AF14" s="43">
        <v>574</v>
      </c>
      <c r="AG14" s="43">
        <v>342</v>
      </c>
      <c r="AH14" s="43">
        <v>640</v>
      </c>
      <c r="AI14" s="43">
        <v>449</v>
      </c>
      <c r="AJ14" s="43">
        <v>232</v>
      </c>
      <c r="AK14" s="43">
        <v>1607</v>
      </c>
      <c r="AL14" s="43">
        <v>2557</v>
      </c>
      <c r="AM14" s="43">
        <v>839</v>
      </c>
      <c r="AN14" s="162">
        <v>1173</v>
      </c>
      <c r="AO14" s="163">
        <v>35103</v>
      </c>
    </row>
    <row r="15" spans="3:42" ht="39.6" x14ac:dyDescent="0.25">
      <c r="C15" s="4" t="s">
        <v>16</v>
      </c>
      <c r="D15" s="164"/>
      <c r="E15" s="43"/>
      <c r="F15" s="43"/>
      <c r="G15" s="43"/>
      <c r="H15" s="43"/>
      <c r="I15" s="43"/>
      <c r="J15" s="161"/>
      <c r="K15" s="320"/>
      <c r="L15" s="378"/>
      <c r="M15" s="43"/>
      <c r="N15" s="43"/>
      <c r="O15" s="320"/>
      <c r="P15" s="43"/>
      <c r="Q15" s="165"/>
      <c r="R15" s="43"/>
      <c r="S15" s="43"/>
      <c r="T15" s="43"/>
      <c r="U15" s="43"/>
      <c r="V15" s="383"/>
      <c r="W15" s="43"/>
      <c r="X15" s="165"/>
      <c r="Y15" s="43"/>
      <c r="Z15" s="43"/>
      <c r="AA15" s="43"/>
      <c r="AB15" s="43"/>
      <c r="AC15" s="165"/>
      <c r="AD15" s="320"/>
      <c r="AE15" s="43"/>
      <c r="AF15" s="43"/>
      <c r="AG15" s="43"/>
      <c r="AH15" s="43"/>
      <c r="AI15" s="43"/>
      <c r="AJ15" s="320"/>
      <c r="AK15" s="320"/>
      <c r="AL15" s="43"/>
      <c r="AM15" s="320"/>
      <c r="AN15" s="162"/>
      <c r="AO15" s="163"/>
    </row>
    <row r="16" spans="3:42" x14ac:dyDescent="0.25">
      <c r="C16" s="4" t="s">
        <v>31</v>
      </c>
      <c r="D16" s="160">
        <v>686</v>
      </c>
      <c r="E16" s="43"/>
      <c r="F16" s="43">
        <v>566</v>
      </c>
      <c r="G16" s="43">
        <v>0</v>
      </c>
      <c r="H16" s="43">
        <v>120</v>
      </c>
      <c r="I16" s="43">
        <v>0</v>
      </c>
      <c r="J16" s="161">
        <v>2810</v>
      </c>
      <c r="K16" s="320">
        <v>525</v>
      </c>
      <c r="L16" s="378">
        <v>936</v>
      </c>
      <c r="M16" s="43">
        <v>490</v>
      </c>
      <c r="N16" s="43">
        <v>487</v>
      </c>
      <c r="O16" s="320">
        <v>160</v>
      </c>
      <c r="P16" s="43">
        <v>212</v>
      </c>
      <c r="Q16" s="161">
        <v>5261</v>
      </c>
      <c r="R16" s="43">
        <v>1829</v>
      </c>
      <c r="S16" s="43">
        <v>1258</v>
      </c>
      <c r="T16" s="43">
        <v>609</v>
      </c>
      <c r="U16" s="43">
        <v>445</v>
      </c>
      <c r="V16" s="383">
        <v>398</v>
      </c>
      <c r="W16" s="43">
        <v>722</v>
      </c>
      <c r="X16" s="161">
        <v>1010</v>
      </c>
      <c r="Y16" s="43">
        <v>119</v>
      </c>
      <c r="Z16" s="43">
        <v>210</v>
      </c>
      <c r="AA16" s="43">
        <v>318</v>
      </c>
      <c r="AB16" s="43">
        <v>363</v>
      </c>
      <c r="AC16" s="161">
        <v>3470</v>
      </c>
      <c r="AD16" s="320">
        <v>952</v>
      </c>
      <c r="AE16" s="43">
        <v>524</v>
      </c>
      <c r="AF16" s="43">
        <v>167</v>
      </c>
      <c r="AG16" s="43">
        <v>187</v>
      </c>
      <c r="AH16" s="43">
        <v>359</v>
      </c>
      <c r="AI16" s="43">
        <v>142</v>
      </c>
      <c r="AJ16" s="320">
        <v>241</v>
      </c>
      <c r="AK16" s="320">
        <v>171</v>
      </c>
      <c r="AL16" s="43">
        <v>180</v>
      </c>
      <c r="AM16" s="320">
        <v>135</v>
      </c>
      <c r="AN16" s="162">
        <v>412</v>
      </c>
      <c r="AO16" s="163">
        <v>13237</v>
      </c>
    </row>
    <row r="17" spans="3:41" x14ac:dyDescent="0.25">
      <c r="C17" s="4" t="s">
        <v>32</v>
      </c>
      <c r="D17" s="160">
        <v>1640</v>
      </c>
      <c r="E17" s="43">
        <v>10</v>
      </c>
      <c r="F17" s="43">
        <v>1349</v>
      </c>
      <c r="G17" s="43">
        <v>0</v>
      </c>
      <c r="H17" s="43">
        <v>260</v>
      </c>
      <c r="I17" s="43">
        <v>21</v>
      </c>
      <c r="J17" s="161">
        <v>4527</v>
      </c>
      <c r="K17" s="320">
        <v>537</v>
      </c>
      <c r="L17" s="378">
        <v>1025</v>
      </c>
      <c r="M17" s="43">
        <v>1325</v>
      </c>
      <c r="N17" s="43">
        <v>814</v>
      </c>
      <c r="O17" s="320">
        <v>408</v>
      </c>
      <c r="P17" s="43">
        <v>418</v>
      </c>
      <c r="Q17" s="161">
        <v>5626</v>
      </c>
      <c r="R17" s="43">
        <v>1690</v>
      </c>
      <c r="S17" s="43">
        <v>971</v>
      </c>
      <c r="T17" s="43">
        <v>907</v>
      </c>
      <c r="U17" s="43">
        <v>430</v>
      </c>
      <c r="V17" s="383">
        <v>767</v>
      </c>
      <c r="W17" s="43">
        <v>861</v>
      </c>
      <c r="X17" s="161">
        <v>1928</v>
      </c>
      <c r="Y17" s="43">
        <v>526</v>
      </c>
      <c r="Z17" s="43">
        <v>217</v>
      </c>
      <c r="AA17" s="43">
        <v>498</v>
      </c>
      <c r="AB17" s="43">
        <v>687</v>
      </c>
      <c r="AC17" s="161">
        <v>5129</v>
      </c>
      <c r="AD17" s="320">
        <v>715</v>
      </c>
      <c r="AE17" s="43">
        <v>987</v>
      </c>
      <c r="AF17" s="43">
        <v>407</v>
      </c>
      <c r="AG17" s="43">
        <v>155</v>
      </c>
      <c r="AH17" s="43">
        <v>281</v>
      </c>
      <c r="AI17" s="43">
        <v>115</v>
      </c>
      <c r="AJ17" s="320">
        <v>455</v>
      </c>
      <c r="AK17" s="320">
        <v>224</v>
      </c>
      <c r="AL17" s="43">
        <v>325</v>
      </c>
      <c r="AM17" s="320">
        <v>704</v>
      </c>
      <c r="AN17" s="162">
        <v>761</v>
      </c>
      <c r="AO17" s="163">
        <v>18850</v>
      </c>
    </row>
    <row r="18" spans="3:41" x14ac:dyDescent="0.25">
      <c r="C18" s="4" t="s">
        <v>37</v>
      </c>
      <c r="D18" s="160">
        <v>33</v>
      </c>
      <c r="E18" s="43">
        <v>25</v>
      </c>
      <c r="F18" s="43">
        <v>0</v>
      </c>
      <c r="G18" s="43">
        <v>0</v>
      </c>
      <c r="H18" s="43">
        <v>0</v>
      </c>
      <c r="I18" s="43">
        <v>8</v>
      </c>
      <c r="J18" s="161">
        <v>0</v>
      </c>
      <c r="K18" s="320">
        <v>0</v>
      </c>
      <c r="L18" s="378">
        <v>0</v>
      </c>
      <c r="M18" s="43">
        <v>0</v>
      </c>
      <c r="N18" s="43">
        <v>0</v>
      </c>
      <c r="O18" s="320"/>
      <c r="P18" s="43">
        <v>0</v>
      </c>
      <c r="Q18" s="161">
        <v>0</v>
      </c>
      <c r="R18" s="43">
        <v>0</v>
      </c>
      <c r="S18" s="43">
        <v>0</v>
      </c>
      <c r="T18" s="43">
        <v>0</v>
      </c>
      <c r="U18" s="43">
        <v>0</v>
      </c>
      <c r="V18" s="383">
        <v>0</v>
      </c>
      <c r="W18" s="43">
        <v>0</v>
      </c>
      <c r="X18" s="161">
        <v>4</v>
      </c>
      <c r="Y18" s="43">
        <v>0</v>
      </c>
      <c r="Z18" s="43">
        <v>0</v>
      </c>
      <c r="AA18" s="43">
        <v>4</v>
      </c>
      <c r="AB18" s="43">
        <v>0</v>
      </c>
      <c r="AC18" s="161">
        <v>36</v>
      </c>
      <c r="AD18" s="320">
        <v>0</v>
      </c>
      <c r="AE18" s="43"/>
      <c r="AF18" s="43">
        <v>0</v>
      </c>
      <c r="AG18" s="43">
        <v>36</v>
      </c>
      <c r="AH18" s="43">
        <v>0</v>
      </c>
      <c r="AI18" s="43">
        <v>0</v>
      </c>
      <c r="AJ18" s="320">
        <v>0</v>
      </c>
      <c r="AK18" s="320">
        <v>0</v>
      </c>
      <c r="AL18" s="43"/>
      <c r="AM18" s="320">
        <v>0</v>
      </c>
      <c r="AN18" s="162">
        <v>0</v>
      </c>
      <c r="AO18" s="163">
        <v>73</v>
      </c>
    </row>
    <row r="19" spans="3:41" x14ac:dyDescent="0.25">
      <c r="C19" s="4" t="s">
        <v>274</v>
      </c>
      <c r="D19" s="160">
        <v>731</v>
      </c>
      <c r="E19" s="43"/>
      <c r="F19" s="43">
        <v>583</v>
      </c>
      <c r="G19" s="43">
        <v>9</v>
      </c>
      <c r="H19" s="43">
        <v>139</v>
      </c>
      <c r="I19" s="43">
        <v>0</v>
      </c>
      <c r="J19" s="161">
        <v>1384</v>
      </c>
      <c r="K19" s="320">
        <v>123</v>
      </c>
      <c r="L19" s="378">
        <v>535</v>
      </c>
      <c r="M19" s="43">
        <v>296</v>
      </c>
      <c r="N19" s="43">
        <v>158</v>
      </c>
      <c r="O19" s="320">
        <v>138</v>
      </c>
      <c r="P19" s="43">
        <v>134</v>
      </c>
      <c r="Q19" s="161">
        <v>5398</v>
      </c>
      <c r="R19" s="43">
        <v>1781</v>
      </c>
      <c r="S19" s="43">
        <v>1481</v>
      </c>
      <c r="T19" s="43">
        <v>359</v>
      </c>
      <c r="U19" s="43">
        <v>455</v>
      </c>
      <c r="V19" s="383">
        <v>724</v>
      </c>
      <c r="W19" s="43">
        <v>598</v>
      </c>
      <c r="X19" s="161">
        <v>1308</v>
      </c>
      <c r="Y19" s="43">
        <v>242</v>
      </c>
      <c r="Z19" s="43">
        <v>153</v>
      </c>
      <c r="AA19" s="43">
        <v>430</v>
      </c>
      <c r="AB19" s="43">
        <v>483</v>
      </c>
      <c r="AC19" s="161">
        <v>7523</v>
      </c>
      <c r="AD19" s="320">
        <v>193</v>
      </c>
      <c r="AE19" s="43">
        <v>432</v>
      </c>
      <c r="AF19" s="43">
        <v>290</v>
      </c>
      <c r="AG19" s="43">
        <v>174</v>
      </c>
      <c r="AH19" s="43">
        <v>396</v>
      </c>
      <c r="AI19" s="43">
        <v>285</v>
      </c>
      <c r="AJ19" s="320">
        <v>176</v>
      </c>
      <c r="AK19" s="320">
        <v>1607</v>
      </c>
      <c r="AL19" s="43">
        <v>2557</v>
      </c>
      <c r="AM19" s="320">
        <v>274</v>
      </c>
      <c r="AN19" s="162">
        <v>1139</v>
      </c>
      <c r="AO19" s="163">
        <v>16344</v>
      </c>
    </row>
    <row r="20" spans="3:41" x14ac:dyDescent="0.25">
      <c r="C20" s="4" t="s">
        <v>275</v>
      </c>
      <c r="D20" s="160">
        <v>5</v>
      </c>
      <c r="E20" s="43"/>
      <c r="F20" s="43">
        <v>0</v>
      </c>
      <c r="G20" s="43">
        <v>2</v>
      </c>
      <c r="H20" s="43">
        <v>2</v>
      </c>
      <c r="I20" s="43">
        <v>1</v>
      </c>
      <c r="J20" s="161">
        <v>31</v>
      </c>
      <c r="K20" s="320">
        <v>0</v>
      </c>
      <c r="L20" s="378">
        <v>0</v>
      </c>
      <c r="M20" s="43">
        <v>0</v>
      </c>
      <c r="N20" s="43">
        <v>0</v>
      </c>
      <c r="O20" s="320">
        <v>31</v>
      </c>
      <c r="P20" s="43">
        <v>0</v>
      </c>
      <c r="Q20" s="161">
        <v>0</v>
      </c>
      <c r="R20" s="43">
        <v>0</v>
      </c>
      <c r="S20" s="43">
        <v>0</v>
      </c>
      <c r="T20" s="43">
        <v>0</v>
      </c>
      <c r="U20" s="43">
        <v>0</v>
      </c>
      <c r="V20" s="383"/>
      <c r="W20" s="43">
        <v>0</v>
      </c>
      <c r="X20" s="161">
        <v>1</v>
      </c>
      <c r="Y20" s="43">
        <v>0</v>
      </c>
      <c r="Z20" s="43">
        <v>0</v>
      </c>
      <c r="AA20" s="43">
        <v>1</v>
      </c>
      <c r="AB20" s="43">
        <v>0</v>
      </c>
      <c r="AC20" s="161">
        <v>1121</v>
      </c>
      <c r="AD20" s="320">
        <v>398</v>
      </c>
      <c r="AE20" s="43"/>
      <c r="AF20" s="43"/>
      <c r="AG20" s="43">
        <v>220</v>
      </c>
      <c r="AH20" s="43">
        <v>13</v>
      </c>
      <c r="AI20" s="43">
        <v>449</v>
      </c>
      <c r="AJ20" s="320">
        <v>1</v>
      </c>
      <c r="AK20" s="320">
        <v>0</v>
      </c>
      <c r="AL20" s="43"/>
      <c r="AM20" s="320">
        <v>3</v>
      </c>
      <c r="AN20" s="162">
        <v>37</v>
      </c>
      <c r="AO20" s="163">
        <v>1158</v>
      </c>
    </row>
    <row r="21" spans="3:41" x14ac:dyDescent="0.25">
      <c r="C21" s="4" t="s">
        <v>276</v>
      </c>
      <c r="D21" s="160">
        <v>2036</v>
      </c>
      <c r="E21" s="43"/>
      <c r="F21" s="43">
        <v>584</v>
      </c>
      <c r="G21" s="43">
        <v>448</v>
      </c>
      <c r="H21" s="43">
        <v>936</v>
      </c>
      <c r="I21" s="43">
        <v>68</v>
      </c>
      <c r="J21" s="161">
        <v>753</v>
      </c>
      <c r="K21" s="320">
        <v>0</v>
      </c>
      <c r="L21" s="378">
        <v>198</v>
      </c>
      <c r="M21" s="43">
        <v>0</v>
      </c>
      <c r="N21" s="43">
        <v>62</v>
      </c>
      <c r="O21" s="320"/>
      <c r="P21" s="43">
        <v>493</v>
      </c>
      <c r="Q21" s="161">
        <v>2944</v>
      </c>
      <c r="R21" s="43">
        <v>69</v>
      </c>
      <c r="S21" s="43">
        <v>17</v>
      </c>
      <c r="T21" s="43">
        <v>1454</v>
      </c>
      <c r="U21" s="43">
        <v>18</v>
      </c>
      <c r="V21" s="383">
        <v>1322</v>
      </c>
      <c r="W21" s="43">
        <v>64</v>
      </c>
      <c r="X21" s="161">
        <v>429</v>
      </c>
      <c r="Y21" s="43">
        <v>323</v>
      </c>
      <c r="Z21" s="43">
        <v>106</v>
      </c>
      <c r="AA21" s="43">
        <v>0</v>
      </c>
      <c r="AB21" s="43">
        <v>0</v>
      </c>
      <c r="AC21" s="161">
        <v>2382</v>
      </c>
      <c r="AD21" s="320">
        <v>201</v>
      </c>
      <c r="AE21" s="43">
        <v>453</v>
      </c>
      <c r="AF21" s="43">
        <v>113</v>
      </c>
      <c r="AG21" s="43">
        <v>69</v>
      </c>
      <c r="AH21" s="43">
        <v>52</v>
      </c>
      <c r="AI21" s="43">
        <v>26</v>
      </c>
      <c r="AJ21" s="320">
        <v>0</v>
      </c>
      <c r="AK21" s="320">
        <v>1436</v>
      </c>
      <c r="AL21" s="43"/>
      <c r="AM21" s="320">
        <v>32</v>
      </c>
      <c r="AN21" s="162">
        <v>0</v>
      </c>
      <c r="AO21" s="163">
        <v>8544</v>
      </c>
    </row>
    <row r="22" spans="3:41" x14ac:dyDescent="0.25">
      <c r="C22" s="12" t="s">
        <v>18</v>
      </c>
      <c r="D22" s="120"/>
      <c r="E22" s="117"/>
      <c r="F22" s="117"/>
      <c r="G22" s="117"/>
      <c r="H22" s="117"/>
      <c r="I22" s="117"/>
      <c r="J22" s="121"/>
      <c r="K22" s="117"/>
      <c r="L22" s="117"/>
      <c r="M22" s="117"/>
      <c r="N22" s="117"/>
      <c r="O22" s="117"/>
      <c r="P22" s="117"/>
      <c r="Q22" s="121"/>
      <c r="R22" s="117"/>
      <c r="S22" s="117"/>
      <c r="T22" s="117"/>
      <c r="U22" s="117"/>
      <c r="V22" s="419"/>
      <c r="W22" s="117"/>
      <c r="X22" s="121"/>
      <c r="Y22" s="117"/>
      <c r="Z22" s="117"/>
      <c r="AA22" s="117"/>
      <c r="AB22" s="117"/>
      <c r="AC22" s="121"/>
      <c r="AD22" s="117"/>
      <c r="AE22" s="117"/>
      <c r="AF22" s="117"/>
      <c r="AG22" s="117"/>
      <c r="AH22" s="117"/>
      <c r="AI22" s="117"/>
      <c r="AJ22" s="117"/>
      <c r="AK22" s="117"/>
      <c r="AL22" s="117"/>
      <c r="AM22" s="117"/>
      <c r="AN22" s="118"/>
      <c r="AO22" s="173"/>
    </row>
    <row r="23" spans="3:41" ht="26.4" x14ac:dyDescent="0.25">
      <c r="C23" s="4" t="s">
        <v>20</v>
      </c>
      <c r="D23" s="120"/>
      <c r="E23" s="52"/>
      <c r="F23" s="52"/>
      <c r="G23" s="52"/>
      <c r="H23" s="52"/>
      <c r="I23" s="52"/>
      <c r="J23" s="121"/>
      <c r="K23" s="376"/>
      <c r="L23" s="378"/>
      <c r="M23" s="52"/>
      <c r="N23" s="52"/>
      <c r="O23" s="376"/>
      <c r="P23" s="52"/>
      <c r="Q23" s="121"/>
      <c r="R23" s="52"/>
      <c r="S23" s="52"/>
      <c r="T23" s="52"/>
      <c r="U23" s="52"/>
      <c r="V23" s="381"/>
      <c r="W23" s="52"/>
      <c r="X23" s="121"/>
      <c r="Y23" s="52"/>
      <c r="Z23" s="52"/>
      <c r="AA23" s="52"/>
      <c r="AB23" s="52"/>
      <c r="AC23" s="121"/>
      <c r="AD23" s="376"/>
      <c r="AE23" s="52"/>
      <c r="AF23" s="52"/>
      <c r="AG23" s="52"/>
      <c r="AH23" s="52"/>
      <c r="AI23" s="52"/>
      <c r="AJ23" s="376"/>
      <c r="AK23" s="376"/>
      <c r="AL23" s="52"/>
      <c r="AM23" s="376"/>
      <c r="AN23" s="93"/>
      <c r="AO23" s="173"/>
    </row>
    <row r="24" spans="3:41" ht="26.4" x14ac:dyDescent="0.25">
      <c r="C24" s="4" t="s">
        <v>36</v>
      </c>
      <c r="D24" s="385">
        <v>45877.359999999986</v>
      </c>
      <c r="E24" s="386">
        <v>1887.0000000000002</v>
      </c>
      <c r="F24" s="386">
        <v>35062.399999999994</v>
      </c>
      <c r="G24" s="387">
        <v>353.92</v>
      </c>
      <c r="H24" s="387">
        <v>7813.9199999999992</v>
      </c>
      <c r="I24" s="387">
        <v>760.12</v>
      </c>
      <c r="J24" s="388">
        <v>133711.56</v>
      </c>
      <c r="K24" s="384">
        <v>20188.800000000003</v>
      </c>
      <c r="L24" s="384">
        <v>43236.800000000003</v>
      </c>
      <c r="M24" s="387">
        <v>26454</v>
      </c>
      <c r="N24" s="387">
        <v>21083.200000000001</v>
      </c>
      <c r="O24" s="387">
        <v>11855.96</v>
      </c>
      <c r="P24" s="387">
        <v>10892.8</v>
      </c>
      <c r="Q24" s="388">
        <v>295027.20000000001</v>
      </c>
      <c r="R24" s="387">
        <v>99293.2</v>
      </c>
      <c r="S24" s="387">
        <v>73084.799999999988</v>
      </c>
      <c r="T24" s="387">
        <v>29428</v>
      </c>
      <c r="U24" s="387">
        <v>24718</v>
      </c>
      <c r="V24" s="384">
        <v>30765.200000000004</v>
      </c>
      <c r="W24" s="387">
        <v>37738</v>
      </c>
      <c r="X24" s="388">
        <v>66720.040000000008</v>
      </c>
      <c r="Y24" s="387">
        <v>11065.599999999999</v>
      </c>
      <c r="Z24" s="387">
        <v>10368.800000000001</v>
      </c>
      <c r="AA24" s="387">
        <v>21182.440000000002</v>
      </c>
      <c r="AB24" s="387">
        <v>24103.200000000001</v>
      </c>
      <c r="AC24" s="388">
        <v>378056.68000000005</v>
      </c>
      <c r="AD24" s="384">
        <v>65837.679999999993</v>
      </c>
      <c r="AE24" s="387">
        <v>28938</v>
      </c>
      <c r="AF24" s="387">
        <v>12980.4</v>
      </c>
      <c r="AG24" s="387">
        <v>29700.720000000001</v>
      </c>
      <c r="AH24" s="387">
        <v>21301.08</v>
      </c>
      <c r="AI24" s="387">
        <v>45869.64</v>
      </c>
      <c r="AJ24" s="387">
        <v>12892.76</v>
      </c>
      <c r="AK24" s="384">
        <v>41264.400000000009</v>
      </c>
      <c r="AL24" s="387">
        <v>62868</v>
      </c>
      <c r="AM24" s="384">
        <v>13247.48</v>
      </c>
      <c r="AN24" s="389">
        <v>43156.520000000004</v>
      </c>
      <c r="AO24" s="390">
        <v>919392.84</v>
      </c>
    </row>
    <row r="25" spans="3:41" x14ac:dyDescent="0.25">
      <c r="C25" s="4" t="s">
        <v>35</v>
      </c>
      <c r="D25" s="391">
        <v>1146.9339999999997</v>
      </c>
      <c r="E25" s="392">
        <v>47.175000000000004</v>
      </c>
      <c r="F25" s="392">
        <v>876.56</v>
      </c>
      <c r="G25" s="392">
        <v>8.8480000000000008</v>
      </c>
      <c r="H25" s="392">
        <v>195.34799999999998</v>
      </c>
      <c r="I25" s="392">
        <v>19.003</v>
      </c>
      <c r="J25" s="393">
        <v>3342.7889999999998</v>
      </c>
      <c r="K25" s="394">
        <v>504.72</v>
      </c>
      <c r="L25" s="394">
        <v>1080.92</v>
      </c>
      <c r="M25" s="392">
        <v>661.35</v>
      </c>
      <c r="N25" s="392">
        <v>527.08000000000004</v>
      </c>
      <c r="O25" s="392">
        <v>296.399</v>
      </c>
      <c r="P25" s="392">
        <v>272.32</v>
      </c>
      <c r="Q25" s="393">
        <v>7375.68</v>
      </c>
      <c r="R25" s="392">
        <v>2482.33</v>
      </c>
      <c r="S25" s="392">
        <v>1827.12</v>
      </c>
      <c r="T25" s="392">
        <v>735.7</v>
      </c>
      <c r="U25" s="392">
        <v>617.95000000000005</v>
      </c>
      <c r="V25" s="394">
        <v>769.13000000000011</v>
      </c>
      <c r="W25" s="392">
        <v>943.45</v>
      </c>
      <c r="X25" s="393">
        <v>1668.0010000000002</v>
      </c>
      <c r="Y25" s="392">
        <v>276.64</v>
      </c>
      <c r="Z25" s="392">
        <v>259.22000000000003</v>
      </c>
      <c r="AA25" s="392">
        <v>529.56100000000004</v>
      </c>
      <c r="AB25" s="392">
        <v>602.58000000000004</v>
      </c>
      <c r="AC25" s="393">
        <v>9451.4170000000013</v>
      </c>
      <c r="AD25" s="394">
        <v>1645.942</v>
      </c>
      <c r="AE25" s="392">
        <v>723.45</v>
      </c>
      <c r="AF25" s="392">
        <v>324.51</v>
      </c>
      <c r="AG25" s="392">
        <v>742.51800000000003</v>
      </c>
      <c r="AH25" s="392">
        <v>532.52700000000004</v>
      </c>
      <c r="AI25" s="392">
        <v>1146.741</v>
      </c>
      <c r="AJ25" s="392">
        <v>322.31900000000002</v>
      </c>
      <c r="AK25" s="394">
        <v>1031.6100000000001</v>
      </c>
      <c r="AL25" s="392">
        <v>1571.7</v>
      </c>
      <c r="AM25" s="394">
        <v>331.18700000000001</v>
      </c>
      <c r="AN25" s="395">
        <v>1078.913</v>
      </c>
      <c r="AO25" s="390">
        <v>22984.821</v>
      </c>
    </row>
    <row r="26" spans="3:41" ht="26.4" x14ac:dyDescent="0.25">
      <c r="C26" s="4" t="s">
        <v>21</v>
      </c>
      <c r="D26" s="396"/>
      <c r="E26" s="397"/>
      <c r="F26" s="397"/>
      <c r="G26" s="397"/>
      <c r="H26" s="397"/>
      <c r="I26" s="397"/>
      <c r="J26" s="398"/>
      <c r="K26" s="399"/>
      <c r="L26" s="399"/>
      <c r="M26" s="397"/>
      <c r="N26" s="397"/>
      <c r="O26" s="397"/>
      <c r="P26" s="397"/>
      <c r="Q26" s="398"/>
      <c r="R26" s="397"/>
      <c r="S26" s="397"/>
      <c r="T26" s="397"/>
      <c r="U26" s="397"/>
      <c r="V26" s="399"/>
      <c r="W26" s="397"/>
      <c r="X26" s="398"/>
      <c r="Y26" s="397"/>
      <c r="Z26" s="397"/>
      <c r="AA26" s="397"/>
      <c r="AB26" s="397"/>
      <c r="AC26" s="398"/>
      <c r="AD26" s="399"/>
      <c r="AE26" s="400"/>
      <c r="AF26" s="397"/>
      <c r="AG26" s="397"/>
      <c r="AH26" s="397"/>
      <c r="AI26" s="397"/>
      <c r="AJ26" s="397"/>
      <c r="AK26" s="399"/>
      <c r="AL26" s="397"/>
      <c r="AM26" s="399"/>
      <c r="AN26" s="401"/>
      <c r="AO26" s="402"/>
    </row>
    <row r="27" spans="3:41" ht="26.4" x14ac:dyDescent="0.25">
      <c r="C27" s="4" t="s">
        <v>36</v>
      </c>
      <c r="D27" s="403">
        <v>11010566.399999997</v>
      </c>
      <c r="E27" s="404">
        <v>452880.00000000006</v>
      </c>
      <c r="F27" s="404">
        <v>8414975.9999999981</v>
      </c>
      <c r="G27" s="404">
        <v>84940.800000000003</v>
      </c>
      <c r="H27" s="404">
        <v>1875340.7999999998</v>
      </c>
      <c r="I27" s="404">
        <v>182428.79999999999</v>
      </c>
      <c r="J27" s="405">
        <v>32090774.399999999</v>
      </c>
      <c r="K27" s="406">
        <v>4845312.0000000009</v>
      </c>
      <c r="L27" s="406">
        <v>10376832</v>
      </c>
      <c r="M27" s="404">
        <v>6348960</v>
      </c>
      <c r="N27" s="406">
        <v>5059968</v>
      </c>
      <c r="O27" s="406">
        <v>2845430.4</v>
      </c>
      <c r="P27" s="404">
        <v>2614272</v>
      </c>
      <c r="Q27" s="405">
        <v>70806528</v>
      </c>
      <c r="R27" s="404">
        <v>23830368</v>
      </c>
      <c r="S27" s="404">
        <v>17540351.999999996</v>
      </c>
      <c r="T27" s="404">
        <v>7062720</v>
      </c>
      <c r="U27" s="404">
        <v>5932320</v>
      </c>
      <c r="V27" s="406">
        <v>7383648.0000000009</v>
      </c>
      <c r="W27" s="404">
        <v>9057120</v>
      </c>
      <c r="X27" s="405">
        <v>16012809.600000001</v>
      </c>
      <c r="Y27" s="404">
        <v>2655743.9999999995</v>
      </c>
      <c r="Z27" s="404">
        <v>2488512.0000000005</v>
      </c>
      <c r="AA27" s="404">
        <v>5083785.6000000006</v>
      </c>
      <c r="AB27" s="404">
        <v>5784768</v>
      </c>
      <c r="AC27" s="405">
        <v>90733603.200000018</v>
      </c>
      <c r="AD27" s="406">
        <v>15801043.199999999</v>
      </c>
      <c r="AE27" s="404">
        <v>6945120</v>
      </c>
      <c r="AF27" s="404">
        <v>3115296</v>
      </c>
      <c r="AG27" s="404">
        <v>7128172.8000000007</v>
      </c>
      <c r="AH27" s="404">
        <v>5112259.2</v>
      </c>
      <c r="AI27" s="404">
        <v>11008713.6</v>
      </c>
      <c r="AJ27" s="404">
        <v>3094262.4</v>
      </c>
      <c r="AK27" s="406">
        <v>9903456.0000000019</v>
      </c>
      <c r="AL27" s="404">
        <v>15088320</v>
      </c>
      <c r="AM27" s="406">
        <v>3179395.1999999997</v>
      </c>
      <c r="AN27" s="407">
        <v>10357564.800000001</v>
      </c>
      <c r="AO27" s="408">
        <v>220654281.59999999</v>
      </c>
    </row>
    <row r="28" spans="3:41" x14ac:dyDescent="0.25">
      <c r="C28" s="4" t="s">
        <v>35</v>
      </c>
      <c r="D28" s="403">
        <v>275264.15999999992</v>
      </c>
      <c r="E28" s="404">
        <v>11322.000000000002</v>
      </c>
      <c r="F28" s="404">
        <v>210374.39999999999</v>
      </c>
      <c r="G28" s="404">
        <v>2123.52</v>
      </c>
      <c r="H28" s="404">
        <v>46883.519999999997</v>
      </c>
      <c r="I28" s="404">
        <v>4560.72</v>
      </c>
      <c r="J28" s="405">
        <v>802269.36</v>
      </c>
      <c r="K28" s="406">
        <v>121132.8</v>
      </c>
      <c r="L28" s="406">
        <v>259420.80000000002</v>
      </c>
      <c r="M28" s="404">
        <v>158724</v>
      </c>
      <c r="N28" s="404">
        <v>126499.20000000001</v>
      </c>
      <c r="O28" s="404">
        <v>71135.759999999995</v>
      </c>
      <c r="P28" s="404">
        <v>65356.799999999996</v>
      </c>
      <c r="Q28" s="405">
        <v>1770163.2000000002</v>
      </c>
      <c r="R28" s="404">
        <v>595759.19999999995</v>
      </c>
      <c r="S28" s="404">
        <v>438508.79999999999</v>
      </c>
      <c r="T28" s="404">
        <v>176568</v>
      </c>
      <c r="U28" s="404">
        <v>148308</v>
      </c>
      <c r="V28" s="406">
        <v>184591.2</v>
      </c>
      <c r="W28" s="404">
        <v>226428</v>
      </c>
      <c r="X28" s="405">
        <v>400320.24000000005</v>
      </c>
      <c r="Y28" s="404">
        <v>66393.599999999991</v>
      </c>
      <c r="Z28" s="404">
        <v>62212.800000000003</v>
      </c>
      <c r="AA28" s="404">
        <v>127094.64000000001</v>
      </c>
      <c r="AB28" s="404">
        <v>144619.20000000001</v>
      </c>
      <c r="AC28" s="405">
        <v>2268340.08</v>
      </c>
      <c r="AD28" s="406">
        <v>395026.08</v>
      </c>
      <c r="AE28" s="404">
        <v>173628</v>
      </c>
      <c r="AF28" s="404">
        <v>77882.399999999994</v>
      </c>
      <c r="AG28" s="404">
        <v>178204.32</v>
      </c>
      <c r="AH28" s="404">
        <v>127806.48000000001</v>
      </c>
      <c r="AI28" s="404">
        <v>275217.83999999997</v>
      </c>
      <c r="AJ28" s="404">
        <v>77356.56</v>
      </c>
      <c r="AK28" s="406">
        <v>247586.40000000002</v>
      </c>
      <c r="AL28" s="404">
        <v>377208</v>
      </c>
      <c r="AM28" s="406">
        <v>79484.88</v>
      </c>
      <c r="AN28" s="407">
        <v>258939.12</v>
      </c>
      <c r="AO28" s="408">
        <v>5516357.04</v>
      </c>
    </row>
    <row r="29" spans="3:41" ht="26.4" x14ac:dyDescent="0.25">
      <c r="C29" s="4" t="s">
        <v>22</v>
      </c>
      <c r="D29" s="409"/>
      <c r="E29" s="410"/>
      <c r="F29" s="410"/>
      <c r="G29" s="410"/>
      <c r="H29" s="410"/>
      <c r="I29" s="410"/>
      <c r="J29" s="411"/>
      <c r="K29" s="412"/>
      <c r="L29" s="412"/>
      <c r="M29" s="410"/>
      <c r="N29" s="410"/>
      <c r="O29" s="410"/>
      <c r="P29" s="410"/>
      <c r="Q29" s="411"/>
      <c r="R29" s="410"/>
      <c r="S29" s="410"/>
      <c r="T29" s="410"/>
      <c r="U29" s="410"/>
      <c r="V29" s="412"/>
      <c r="W29" s="410"/>
      <c r="X29" s="411"/>
      <c r="Y29" s="410"/>
      <c r="Z29" s="410"/>
      <c r="AA29" s="410"/>
      <c r="AB29" s="410"/>
      <c r="AC29" s="411"/>
      <c r="AD29" s="412"/>
      <c r="AE29" s="410"/>
      <c r="AF29" s="410"/>
      <c r="AG29" s="410"/>
      <c r="AH29" s="410"/>
      <c r="AI29" s="410"/>
      <c r="AJ29" s="410"/>
      <c r="AK29" s="412"/>
      <c r="AL29" s="410"/>
      <c r="AM29" s="412"/>
      <c r="AN29" s="413"/>
      <c r="AO29" s="414"/>
    </row>
    <row r="30" spans="3:41" x14ac:dyDescent="0.25">
      <c r="C30" s="4" t="s">
        <v>33</v>
      </c>
      <c r="D30" s="880">
        <v>1.335113484646195E-2</v>
      </c>
      <c r="E30" s="881">
        <v>5.9844404548174744E-4</v>
      </c>
      <c r="F30" s="881">
        <v>1.8640009344338886E-2</v>
      </c>
      <c r="G30" s="881">
        <v>7.3722149410222803E-4</v>
      </c>
      <c r="H30" s="881">
        <v>3.8275584206285254E-2</v>
      </c>
      <c r="I30" s="881">
        <v>2.2416737830913747E-3</v>
      </c>
      <c r="J30" s="882">
        <v>1.6889807644496827E-2</v>
      </c>
      <c r="K30" s="883">
        <v>2.6903784769721842E-2</v>
      </c>
      <c r="L30" s="883">
        <v>1.8884277226197239E-2</v>
      </c>
      <c r="M30" s="881">
        <v>1.7331270768878193E-2</v>
      </c>
      <c r="N30" s="881">
        <v>2.0015076691127828E-2</v>
      </c>
      <c r="O30" s="881">
        <v>1.1188590789110822E-2</v>
      </c>
      <c r="P30" s="881">
        <v>8.9240183579806214E-3</v>
      </c>
      <c r="Q30" s="882">
        <v>1.8504952161120733E-2</v>
      </c>
      <c r="R30" s="881">
        <v>2.1746384872080089E-2</v>
      </c>
      <c r="S30" s="881">
        <v>1.0042621444083008E-2</v>
      </c>
      <c r="T30" s="881">
        <v>4.2503083996859932E-2</v>
      </c>
      <c r="U30" s="881">
        <v>2.0247599213236146E-2</v>
      </c>
      <c r="V30" s="883">
        <v>1.5863505766690721E-2</v>
      </c>
      <c r="W30" s="881">
        <v>3.0306511209388702E-2</v>
      </c>
      <c r="X30" s="882">
        <v>1.2429770527313342E-2</v>
      </c>
      <c r="Y30" s="881">
        <v>1.0386975216194019E-2</v>
      </c>
      <c r="Z30" s="881">
        <v>7.930759086941179E-3</v>
      </c>
      <c r="AA30" s="881">
        <v>1.5769639578703257E-2</v>
      </c>
      <c r="AB30" s="881">
        <v>1.5287180607119458E-2</v>
      </c>
      <c r="AC30" s="882">
        <v>1.2424444137165177E-2</v>
      </c>
      <c r="AD30" s="883">
        <v>5.9004254535929947E-3</v>
      </c>
      <c r="AE30" s="881">
        <v>1.9106508351984623E-2</v>
      </c>
      <c r="AF30" s="881">
        <v>1.5871260299729028E-2</v>
      </c>
      <c r="AG30" s="881">
        <v>9.3876094534874142E-3</v>
      </c>
      <c r="AH30" s="881">
        <v>1.4824766625744133E-2</v>
      </c>
      <c r="AI30" s="881">
        <v>1.0804177294383753E-2</v>
      </c>
      <c r="AJ30" s="881">
        <v>1.0109372957427339E-2</v>
      </c>
      <c r="AK30" s="883">
        <v>1.1037921821016698E-2</v>
      </c>
      <c r="AL30" s="881">
        <v>1.8502706301195403E-2</v>
      </c>
      <c r="AM30" s="883">
        <v>2.1917450365726229E-2</v>
      </c>
      <c r="AN30" s="885">
        <v>1.7006408211789951E-2</v>
      </c>
      <c r="AO30" s="886">
        <v>1.4823682926983765E-2</v>
      </c>
    </row>
    <row r="31" spans="3:41" ht="26.4" x14ac:dyDescent="0.25">
      <c r="C31" s="4" t="s">
        <v>34</v>
      </c>
      <c r="D31" s="880">
        <v>3.6153846153846154E-2</v>
      </c>
      <c r="E31" s="881">
        <v>1.4705882352941176E-3</v>
      </c>
      <c r="F31" s="881">
        <v>5.4714285714285715E-2</v>
      </c>
      <c r="G31" s="881">
        <v>1.5E-3</v>
      </c>
      <c r="H31" s="881">
        <v>0.12666666666666668</v>
      </c>
      <c r="I31" s="881">
        <v>5.2500000000000003E-3</v>
      </c>
      <c r="J31" s="882">
        <v>5.687596899224806E-2</v>
      </c>
      <c r="K31" s="883">
        <v>8.1692307692307689E-2</v>
      </c>
      <c r="L31" s="883">
        <v>8.1708333333333327E-2</v>
      </c>
      <c r="M31" s="881">
        <v>4.9054054054054053E-2</v>
      </c>
      <c r="N31" s="881">
        <v>6.5049999999999997E-2</v>
      </c>
      <c r="O31" s="881">
        <v>3.7866666666666667E-2</v>
      </c>
      <c r="P31" s="881">
        <v>3.15E-2</v>
      </c>
      <c r="Q31" s="882">
        <v>6.9788461538461535E-2</v>
      </c>
      <c r="R31" s="881">
        <v>7.997727272727273E-2</v>
      </c>
      <c r="S31" s="881">
        <v>4.4580000000000002E-2</v>
      </c>
      <c r="T31" s="881">
        <v>0.16844444444444445</v>
      </c>
      <c r="U31" s="881">
        <v>7.9545454545454544E-2</v>
      </c>
      <c r="V31" s="883">
        <v>5.0652173913043476E-2</v>
      </c>
      <c r="W31" s="881">
        <v>8.3315789473684204E-2</v>
      </c>
      <c r="X31" s="882">
        <v>3.8155844155844158E-2</v>
      </c>
      <c r="Y31" s="881">
        <v>3.3947368421052629E-2</v>
      </c>
      <c r="Z31" s="881">
        <v>2.5117647058823529E-2</v>
      </c>
      <c r="AA31" s="881">
        <v>5.4399999999999997E-2</v>
      </c>
      <c r="AB31" s="881">
        <v>4.0384615384615387E-2</v>
      </c>
      <c r="AC31" s="882">
        <v>5.1287610619469029E-2</v>
      </c>
      <c r="AD31" s="883">
        <v>2.6887096774193549E-2</v>
      </c>
      <c r="AE31" s="881">
        <v>0.11623076923076923</v>
      </c>
      <c r="AF31" s="881">
        <v>6.377777777777778E-2</v>
      </c>
      <c r="AG31" s="881">
        <v>3.4200000000000001E-2</v>
      </c>
      <c r="AH31" s="881">
        <v>5.8181818181818182E-2</v>
      </c>
      <c r="AI31" s="881">
        <v>4.9888888888888892E-2</v>
      </c>
      <c r="AJ31" s="881">
        <v>7.7333333333333337E-2</v>
      </c>
      <c r="AK31" s="883">
        <v>4.343243243243243E-2</v>
      </c>
      <c r="AL31" s="881">
        <v>5.6822222222222225E-2</v>
      </c>
      <c r="AM31" s="883">
        <v>6.9916666666666669E-2</v>
      </c>
      <c r="AN31" s="885">
        <v>7.8200000000000006E-2</v>
      </c>
      <c r="AO31" s="886">
        <v>5.3756508422664627E-2</v>
      </c>
    </row>
    <row r="32" spans="3:41" x14ac:dyDescent="0.25">
      <c r="C32" s="15" t="s">
        <v>23</v>
      </c>
      <c r="D32" s="409"/>
      <c r="E32" s="415"/>
      <c r="F32" s="415"/>
      <c r="G32" s="415"/>
      <c r="H32" s="415"/>
      <c r="I32" s="415"/>
      <c r="J32" s="411"/>
      <c r="K32" s="415"/>
      <c r="L32" s="415"/>
      <c r="M32" s="415"/>
      <c r="N32" s="415"/>
      <c r="O32" s="415"/>
      <c r="P32" s="415"/>
      <c r="Q32" s="411"/>
      <c r="R32" s="415"/>
      <c r="S32" s="415"/>
      <c r="T32" s="415"/>
      <c r="U32" s="415"/>
      <c r="V32" s="415"/>
      <c r="W32" s="415"/>
      <c r="X32" s="411"/>
      <c r="Y32" s="415"/>
      <c r="Z32" s="415"/>
      <c r="AA32" s="415"/>
      <c r="AB32" s="415"/>
      <c r="AC32" s="411"/>
      <c r="AD32" s="415"/>
      <c r="AE32" s="415"/>
      <c r="AF32" s="415"/>
      <c r="AG32" s="415"/>
      <c r="AH32" s="415"/>
      <c r="AI32" s="415"/>
      <c r="AJ32" s="415"/>
      <c r="AK32" s="415"/>
      <c r="AL32" s="415"/>
      <c r="AM32" s="415"/>
      <c r="AN32" s="416"/>
      <c r="AO32" s="414"/>
    </row>
    <row r="33" spans="3:41" ht="34.200000000000003" x14ac:dyDescent="0.25">
      <c r="C33" s="519" t="s">
        <v>441</v>
      </c>
      <c r="D33" s="476">
        <v>31.658370926313118</v>
      </c>
      <c r="E33" s="152">
        <v>133.26603073661894</v>
      </c>
      <c r="F33" s="152">
        <v>16.404381901980472</v>
      </c>
      <c r="G33" s="152">
        <v>226.48056057866182</v>
      </c>
      <c r="H33" s="152">
        <v>57.35149579212483</v>
      </c>
      <c r="I33" s="152">
        <v>128.21196653160027</v>
      </c>
      <c r="J33" s="473">
        <v>18.702531329377955</v>
      </c>
      <c r="K33" s="152">
        <v>14.872535267078774</v>
      </c>
      <c r="L33" s="152">
        <v>6.0180216852310986</v>
      </c>
      <c r="M33" s="152">
        <v>30.062561427383383</v>
      </c>
      <c r="N33" s="152">
        <v>19.918276163011306</v>
      </c>
      <c r="O33" s="152">
        <v>24.889000975037028</v>
      </c>
      <c r="P33" s="152">
        <v>39.474423472385432</v>
      </c>
      <c r="Q33" s="473">
        <v>16.155815701060785</v>
      </c>
      <c r="R33" s="152">
        <v>11.706723119005128</v>
      </c>
      <c r="S33" s="152">
        <v>11.023605455580368</v>
      </c>
      <c r="T33" s="152">
        <v>24.806306918580944</v>
      </c>
      <c r="U33" s="152">
        <v>19.980583785095881</v>
      </c>
      <c r="V33" s="152">
        <v>31.833370171492462</v>
      </c>
      <c r="W33" s="152">
        <v>15.769489639090573</v>
      </c>
      <c r="X33" s="473">
        <v>34.269808591241848</v>
      </c>
      <c r="Y33" s="152">
        <v>39.762778340080978</v>
      </c>
      <c r="Z33" s="152">
        <v>28.450736825862197</v>
      </c>
      <c r="AA33" s="152">
        <v>32.644869996091096</v>
      </c>
      <c r="AB33" s="152">
        <v>35.679328885791094</v>
      </c>
      <c r="AC33" s="473">
        <v>14.338238911689112</v>
      </c>
      <c r="AD33" s="152"/>
      <c r="AE33" s="152">
        <v>17.969451931716083</v>
      </c>
      <c r="AF33" s="152">
        <v>19.490924778897416</v>
      </c>
      <c r="AG33" s="152">
        <v>10.375842740512688</v>
      </c>
      <c r="AH33" s="152">
        <v>11.633259909826167</v>
      </c>
      <c r="AI33" s="152">
        <v>5.6872912017622115</v>
      </c>
      <c r="AJ33" s="152">
        <v>9.7163834586232891</v>
      </c>
      <c r="AK33" s="152">
        <v>24.902821802813072</v>
      </c>
      <c r="AL33" s="152">
        <v>22.030285677928358</v>
      </c>
      <c r="AM33" s="152">
        <v>25.665258600126215</v>
      </c>
      <c r="AN33" s="153">
        <v>11.87326967049243</v>
      </c>
      <c r="AO33" s="324">
        <v>17.866902454885338</v>
      </c>
    </row>
    <row r="34" spans="3:41" ht="22.8" x14ac:dyDescent="0.25">
      <c r="C34" s="519" t="s">
        <v>442</v>
      </c>
      <c r="D34" s="476">
        <v>49.617512428788416</v>
      </c>
      <c r="E34" s="152">
        <v>180.45839957604662</v>
      </c>
      <c r="F34" s="152">
        <v>31.253422469654108</v>
      </c>
      <c r="G34" s="152">
        <v>344.33205244122962</v>
      </c>
      <c r="H34" s="152">
        <v>79.429146958248879</v>
      </c>
      <c r="I34" s="152">
        <v>128.21196653160027</v>
      </c>
      <c r="J34" s="473">
        <v>39.245519833887208</v>
      </c>
      <c r="K34" s="152">
        <v>35.581046917102547</v>
      </c>
      <c r="L34" s="152">
        <v>26.833623209858267</v>
      </c>
      <c r="M34" s="152">
        <v>60.125085053300069</v>
      </c>
      <c r="N34" s="152">
        <v>34.597359034681645</v>
      </c>
      <c r="O34" s="152">
        <v>33.253401664647996</v>
      </c>
      <c r="P34" s="152">
        <v>60.114754700352528</v>
      </c>
      <c r="Q34" s="473">
        <v>27.861335192144999</v>
      </c>
      <c r="R34" s="152">
        <v>23.102901507857538</v>
      </c>
      <c r="S34" s="152">
        <v>24.049569814790495</v>
      </c>
      <c r="T34" s="152">
        <v>32.486067690634769</v>
      </c>
      <c r="U34" s="152">
        <v>29.260364511691883</v>
      </c>
      <c r="V34" s="152">
        <v>43.216166317787625</v>
      </c>
      <c r="W34" s="152">
        <v>30.72290529439822</v>
      </c>
      <c r="X34" s="473">
        <v>46.808635006813539</v>
      </c>
      <c r="Y34" s="152">
        <v>57.164455610179303</v>
      </c>
      <c r="Z34" s="152">
        <v>28.450736825862197</v>
      </c>
      <c r="AA34" s="152">
        <v>45.972513081590215</v>
      </c>
      <c r="AB34" s="152">
        <v>50.686423379468287</v>
      </c>
      <c r="AC34" s="473">
        <v>30.563379279530249</v>
      </c>
      <c r="AD34" s="152"/>
      <c r="AE34" s="152">
        <v>17.969451931716083</v>
      </c>
      <c r="AF34" s="152">
        <v>33.820221256663892</v>
      </c>
      <c r="AG34" s="152">
        <v>12.985038746535437</v>
      </c>
      <c r="AH34" s="152">
        <v>24.432798712553542</v>
      </c>
      <c r="AI34" s="152">
        <v>50.507198225231328</v>
      </c>
      <c r="AJ34" s="152">
        <v>20.845575346163272</v>
      </c>
      <c r="AK34" s="152">
        <v>34.577483739009892</v>
      </c>
      <c r="AL34" s="152">
        <v>26.180966469428007</v>
      </c>
      <c r="AM34" s="152">
        <v>49.954752149087987</v>
      </c>
      <c r="AN34" s="153">
        <v>23.062285837690339</v>
      </c>
      <c r="AO34" s="324">
        <v>33.088701854584819</v>
      </c>
    </row>
    <row r="35" spans="3:41" ht="34.200000000000003" x14ac:dyDescent="0.25">
      <c r="C35" s="519" t="s">
        <v>443</v>
      </c>
      <c r="D35" s="545">
        <v>7.5809333512016561</v>
      </c>
      <c r="E35" s="546">
        <v>1.8009090439132633</v>
      </c>
      <c r="F35" s="546">
        <v>14.630237300865643</v>
      </c>
      <c r="G35" s="546">
        <v>1.0596935974849044</v>
      </c>
      <c r="H35" s="546">
        <v>4.1847208461641445</v>
      </c>
      <c r="I35" s="546">
        <v>1.8719001548178222</v>
      </c>
      <c r="J35" s="547">
        <v>12.832487526595278</v>
      </c>
      <c r="K35" s="546">
        <v>16.137127644353551</v>
      </c>
      <c r="L35" s="546">
        <v>39.880215219062258</v>
      </c>
      <c r="M35" s="546">
        <v>7.9833516708056962</v>
      </c>
      <c r="N35" s="546">
        <v>12.04923548784234</v>
      </c>
      <c r="O35" s="546"/>
      <c r="P35" s="546">
        <v>6.0798861360924867</v>
      </c>
      <c r="Q35" s="547">
        <v>14.85533163046925</v>
      </c>
      <c r="R35" s="546">
        <v>20.501040091259622</v>
      </c>
      <c r="S35" s="546">
        <v>21.771461339675142</v>
      </c>
      <c r="T35" s="546">
        <v>9.6749589041095891</v>
      </c>
      <c r="U35" s="546">
        <v>12.011661049614737</v>
      </c>
      <c r="V35" s="546">
        <v>7.5392582911289017</v>
      </c>
      <c r="W35" s="546">
        <v>15.219262353619254</v>
      </c>
      <c r="X35" s="547">
        <v>7.0032489198476444</v>
      </c>
      <c r="Y35" s="546"/>
      <c r="Z35" s="546">
        <v>8.4356338983050865</v>
      </c>
      <c r="AA35" s="546">
        <v>7.351844256960975</v>
      </c>
      <c r="AB35" s="546">
        <v>6.7265839211336003</v>
      </c>
      <c r="AC35" s="547">
        <v>16.738457315308249</v>
      </c>
      <c r="AD35" s="546"/>
      <c r="AE35" s="546">
        <v>13.356</v>
      </c>
      <c r="AF35" s="546">
        <v>12.313422924901186</v>
      </c>
      <c r="AG35" s="546">
        <v>23.130651263912778</v>
      </c>
      <c r="AH35" s="546">
        <v>20.630502701764723</v>
      </c>
      <c r="AI35" s="546">
        <v>42.199351411026008</v>
      </c>
      <c r="AJ35" s="546">
        <v>24.700548411044853</v>
      </c>
      <c r="AK35" s="546">
        <v>9.6374620474892971</v>
      </c>
      <c r="AL35" s="546">
        <v>10.894093862815884</v>
      </c>
      <c r="AM35" s="546">
        <v>9.3511623529411754</v>
      </c>
      <c r="AN35" s="549">
        <v>20.213471660333838</v>
      </c>
      <c r="AO35" s="550">
        <v>13.432658548733327</v>
      </c>
    </row>
    <row r="36" spans="3:41" ht="34.799999999999997" thickBot="1" x14ac:dyDescent="0.3">
      <c r="C36" s="74" t="s">
        <v>444</v>
      </c>
      <c r="D36" s="539">
        <v>4.8370018618819426</v>
      </c>
      <c r="E36" s="540">
        <v>1.329946406284414</v>
      </c>
      <c r="F36" s="540">
        <v>7.6791589859648468</v>
      </c>
      <c r="G36" s="540">
        <v>0.69700162473536509</v>
      </c>
      <c r="H36" s="540">
        <v>3.0215608399540481</v>
      </c>
      <c r="I36" s="540">
        <v>1.8719001548178222</v>
      </c>
      <c r="J36" s="541">
        <v>6.1153477139769699</v>
      </c>
      <c r="K36" s="540">
        <v>6.7451640914095901</v>
      </c>
      <c r="L36" s="540">
        <v>8.9440027581451478</v>
      </c>
      <c r="M36" s="540">
        <v>3.991678345024265</v>
      </c>
      <c r="N36" s="540">
        <v>6.9369456714720714</v>
      </c>
      <c r="O36" s="540">
        <v>7.2173067411369916</v>
      </c>
      <c r="P36" s="540">
        <v>3.9923642905356909</v>
      </c>
      <c r="Q36" s="541">
        <v>8.6140882461248189</v>
      </c>
      <c r="R36" s="540">
        <v>10.388305551940023</v>
      </c>
      <c r="S36" s="540">
        <v>9.979388481718285</v>
      </c>
      <c r="T36" s="540">
        <v>7.3877824267782426</v>
      </c>
      <c r="U36" s="540">
        <v>8.2022218111500482</v>
      </c>
      <c r="V36" s="540">
        <v>5.5534773314961265</v>
      </c>
      <c r="W36" s="540">
        <v>7.8117612152962552</v>
      </c>
      <c r="X36" s="541">
        <v>5.1272591043311815</v>
      </c>
      <c r="Y36" s="540">
        <v>4.1984131124527506</v>
      </c>
      <c r="Z36" s="540">
        <v>8.4356338983050865</v>
      </c>
      <c r="AA36" s="540">
        <v>5.2205107772563446</v>
      </c>
      <c r="AB36" s="540">
        <v>4.7349957641165421</v>
      </c>
      <c r="AC36" s="541">
        <v>7.8525348196931697</v>
      </c>
      <c r="AD36" s="540"/>
      <c r="AE36" s="540">
        <v>13.356</v>
      </c>
      <c r="AF36" s="540">
        <v>7.0963462414578586</v>
      </c>
      <c r="AG36" s="540">
        <v>18.48280969234958</v>
      </c>
      <c r="AH36" s="540">
        <v>9.8228615896012066</v>
      </c>
      <c r="AI36" s="540">
        <v>4.7517979304602527</v>
      </c>
      <c r="AJ36" s="540">
        <v>11.513234632028189</v>
      </c>
      <c r="AK36" s="540">
        <v>6.9409330595457686</v>
      </c>
      <c r="AL36" s="540">
        <v>9.1669648742819483</v>
      </c>
      <c r="AM36" s="540">
        <v>4.8043477281946965</v>
      </c>
      <c r="AN36" s="543">
        <v>10.406600702510229</v>
      </c>
      <c r="AO36" s="544">
        <v>7.2532310591914406</v>
      </c>
    </row>
    <row r="37" spans="3:41" s="33" customFormat="1" x14ac:dyDescent="0.25">
      <c r="C37" s="509"/>
      <c r="D37" s="510"/>
      <c r="E37" s="511"/>
      <c r="F37" s="511"/>
      <c r="G37" s="511"/>
      <c r="H37" s="511"/>
      <c r="I37" s="511"/>
      <c r="J37" s="510"/>
      <c r="K37" s="511"/>
      <c r="L37" s="538"/>
      <c r="M37" s="511"/>
      <c r="N37" s="511"/>
      <c r="O37" s="511"/>
      <c r="P37" s="511"/>
      <c r="Q37" s="510"/>
      <c r="R37" s="511"/>
      <c r="S37" s="511"/>
      <c r="T37" s="511"/>
      <c r="U37" s="511"/>
      <c r="V37" s="511"/>
      <c r="W37" s="511"/>
      <c r="X37" s="510"/>
      <c r="Y37" s="511"/>
      <c r="Z37" s="511"/>
      <c r="AA37" s="511"/>
      <c r="AB37" s="511"/>
      <c r="AC37" s="510"/>
      <c r="AD37" s="511"/>
      <c r="AE37" s="511"/>
      <c r="AF37" s="511"/>
      <c r="AG37" s="511"/>
      <c r="AH37" s="511"/>
      <c r="AI37" s="511"/>
      <c r="AJ37" s="511"/>
      <c r="AK37" s="511"/>
      <c r="AL37" s="511"/>
      <c r="AM37" s="511"/>
      <c r="AN37" s="511"/>
      <c r="AO37" s="512"/>
    </row>
    <row r="38" spans="3:41" x14ac:dyDescent="0.25">
      <c r="C38" s="178" t="s">
        <v>8</v>
      </c>
    </row>
    <row r="39" spans="3:41" x14ac:dyDescent="0.25">
      <c r="C39" s="912" t="s">
        <v>519</v>
      </c>
      <c r="D39" s="912"/>
      <c r="E39" s="912"/>
      <c r="F39" s="912"/>
      <c r="G39" s="912"/>
      <c r="H39" s="912"/>
      <c r="I39" s="912"/>
      <c r="J39" s="912"/>
      <c r="K39" s="912"/>
    </row>
    <row r="40" spans="3:41" x14ac:dyDescent="0.25">
      <c r="C40" s="912" t="s">
        <v>0</v>
      </c>
      <c r="D40" s="912"/>
      <c r="E40" s="912"/>
      <c r="F40" s="912"/>
      <c r="G40" s="912"/>
      <c r="H40" s="912"/>
      <c r="I40" s="912"/>
      <c r="J40" s="912"/>
      <c r="K40" s="912"/>
    </row>
    <row r="41" spans="3:41" x14ac:dyDescent="0.25">
      <c r="C41" s="911" t="s">
        <v>428</v>
      </c>
      <c r="D41" s="911"/>
      <c r="E41" s="911"/>
      <c r="F41" s="911"/>
      <c r="G41" s="911"/>
      <c r="H41" s="911"/>
      <c r="I41" s="911"/>
      <c r="J41" s="911"/>
      <c r="K41" s="911"/>
    </row>
    <row r="42" spans="3:41" x14ac:dyDescent="0.25">
      <c r="C42" s="911" t="s">
        <v>525</v>
      </c>
      <c r="D42" s="911"/>
      <c r="E42" s="911"/>
      <c r="F42" s="911"/>
      <c r="G42" s="911"/>
      <c r="H42" s="911"/>
      <c r="I42" s="911"/>
      <c r="J42" s="911"/>
      <c r="K42" s="911"/>
    </row>
    <row r="43" spans="3:41" x14ac:dyDescent="0.25">
      <c r="C43" s="919" t="s">
        <v>4</v>
      </c>
      <c r="D43" s="919"/>
      <c r="E43" s="919"/>
      <c r="F43" s="919"/>
      <c r="G43" s="919"/>
      <c r="H43" s="919"/>
      <c r="I43" s="919"/>
      <c r="J43" s="919"/>
      <c r="K43" s="919"/>
    </row>
    <row r="44" spans="3:41" x14ac:dyDescent="0.25">
      <c r="C44" s="919" t="s">
        <v>1</v>
      </c>
      <c r="D44" s="919"/>
      <c r="E44" s="919"/>
      <c r="F44" s="919"/>
      <c r="G44" s="919"/>
      <c r="H44" s="919"/>
      <c r="I44" s="919"/>
      <c r="J44" s="919"/>
      <c r="K44" s="919"/>
    </row>
    <row r="45" spans="3:41" ht="12.75" customHeight="1" x14ac:dyDescent="0.25">
      <c r="C45" s="921" t="s">
        <v>558</v>
      </c>
      <c r="D45" s="911"/>
      <c r="E45" s="911"/>
      <c r="F45" s="911"/>
      <c r="G45" s="911"/>
      <c r="H45" s="911"/>
      <c r="I45" s="911"/>
      <c r="J45" s="911"/>
      <c r="K45" s="911"/>
    </row>
    <row r="46" spans="3:41" ht="38.25" customHeight="1" x14ac:dyDescent="0.25">
      <c r="C46" s="920" t="s">
        <v>520</v>
      </c>
      <c r="D46" s="920"/>
      <c r="E46" s="920"/>
      <c r="F46" s="920"/>
      <c r="G46" s="920"/>
      <c r="H46" s="920"/>
      <c r="I46" s="920"/>
      <c r="J46" s="920"/>
      <c r="K46" s="920"/>
    </row>
  </sheetData>
  <mergeCells count="8">
    <mergeCell ref="C46:K46"/>
    <mergeCell ref="C39:K39"/>
    <mergeCell ref="C40:K40"/>
    <mergeCell ref="C41:K41"/>
    <mergeCell ref="C42:K42"/>
    <mergeCell ref="C43:K43"/>
    <mergeCell ref="C44:K44"/>
    <mergeCell ref="C45:K45"/>
  </mergeCells>
  <pageMargins left="0.75" right="0.75" top="1" bottom="1" header="0.5" footer="0.5"/>
  <pageSetup paperSize="9" scale="48" fitToWidth="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36"/>
  <sheetViews>
    <sheetView workbookViewId="0">
      <selection activeCell="E1" sqref="E1"/>
    </sheetView>
  </sheetViews>
  <sheetFormatPr defaultRowHeight="13.2" x14ac:dyDescent="0.25"/>
  <cols>
    <col min="1" max="1" width="2.33203125" customWidth="1"/>
    <col min="2" max="2" width="2.6640625" customWidth="1"/>
    <col min="3" max="3" width="25.109375" customWidth="1"/>
    <col min="4" max="4" width="18.33203125" customWidth="1"/>
    <col min="5" max="5" width="48.44140625" style="55" customWidth="1"/>
    <col min="6" max="6" width="30.6640625" customWidth="1"/>
  </cols>
  <sheetData>
    <row r="1" spans="3:5" x14ac:dyDescent="0.25">
      <c r="C1" s="19" t="s">
        <v>309</v>
      </c>
      <c r="D1" s="19" t="s">
        <v>310</v>
      </c>
    </row>
    <row r="2" spans="3:5" ht="13.8" thickBot="1" x14ac:dyDescent="0.3"/>
    <row r="3" spans="3:5" x14ac:dyDescent="0.25">
      <c r="C3" s="1" t="s">
        <v>6</v>
      </c>
      <c r="D3" s="2" t="s">
        <v>153</v>
      </c>
      <c r="E3" s="3" t="s">
        <v>8</v>
      </c>
    </row>
    <row r="4" spans="3:5" x14ac:dyDescent="0.25">
      <c r="C4" s="6" t="s">
        <v>9</v>
      </c>
      <c r="D4" s="7"/>
      <c r="E4" s="8"/>
    </row>
    <row r="5" spans="3:5" ht="66" x14ac:dyDescent="0.25">
      <c r="C5" s="4" t="s">
        <v>10</v>
      </c>
      <c r="D5" s="20">
        <v>15000000</v>
      </c>
      <c r="E5" s="5" t="s">
        <v>154</v>
      </c>
    </row>
    <row r="6" spans="3:5" ht="39.6" x14ac:dyDescent="0.25">
      <c r="C6" s="4" t="s">
        <v>11</v>
      </c>
      <c r="D6" s="39">
        <v>1037405</v>
      </c>
      <c r="E6" s="5" t="s">
        <v>305</v>
      </c>
    </row>
    <row r="7" spans="3:5" ht="26.4" x14ac:dyDescent="0.25">
      <c r="C7" s="4" t="s">
        <v>12</v>
      </c>
      <c r="D7" s="39">
        <v>13769017</v>
      </c>
      <c r="E7" s="58"/>
    </row>
    <row r="8" spans="3:5" ht="26.4" x14ac:dyDescent="0.25">
      <c r="C8" s="4" t="s">
        <v>29</v>
      </c>
      <c r="D8" s="39">
        <v>12317782</v>
      </c>
      <c r="E8" s="56" t="s">
        <v>306</v>
      </c>
    </row>
    <row r="9" spans="3:5" ht="145.19999999999999" x14ac:dyDescent="0.25">
      <c r="C9" s="4" t="s">
        <v>30</v>
      </c>
      <c r="D9" s="20">
        <v>1451235</v>
      </c>
      <c r="E9" s="208" t="s">
        <v>158</v>
      </c>
    </row>
    <row r="10" spans="3:5" x14ac:dyDescent="0.25">
      <c r="C10" s="9" t="s">
        <v>13</v>
      </c>
      <c r="D10" s="10"/>
      <c r="E10" s="11"/>
    </row>
    <row r="11" spans="3:5" ht="26.4" x14ac:dyDescent="0.25">
      <c r="C11" s="4" t="s">
        <v>14</v>
      </c>
      <c r="D11" s="21"/>
      <c r="E11" s="22"/>
    </row>
    <row r="12" spans="3:5" ht="26.4" x14ac:dyDescent="0.25">
      <c r="C12" s="4" t="s">
        <v>15</v>
      </c>
      <c r="D12" s="31">
        <v>82213</v>
      </c>
      <c r="E12" s="5" t="s">
        <v>39</v>
      </c>
    </row>
    <row r="13" spans="3:5" ht="39.6" x14ac:dyDescent="0.25">
      <c r="C13" s="4" t="s">
        <v>16</v>
      </c>
      <c r="D13" s="31">
        <v>16348</v>
      </c>
      <c r="E13" s="32" t="s">
        <v>40</v>
      </c>
    </row>
    <row r="14" spans="3:5" x14ac:dyDescent="0.25">
      <c r="C14" s="4" t="s">
        <v>31</v>
      </c>
      <c r="D14" s="18">
        <v>1679</v>
      </c>
      <c r="E14" s="5"/>
    </row>
    <row r="15" spans="3:5" x14ac:dyDescent="0.25">
      <c r="C15" s="4" t="s">
        <v>32</v>
      </c>
      <c r="D15" s="18">
        <v>12240</v>
      </c>
      <c r="E15" s="5"/>
    </row>
    <row r="16" spans="3:5" x14ac:dyDescent="0.25">
      <c r="C16" s="4" t="s">
        <v>307</v>
      </c>
      <c r="D16" s="18">
        <v>3227</v>
      </c>
      <c r="E16" s="210"/>
    </row>
    <row r="17" spans="3:5" x14ac:dyDescent="0.25">
      <c r="C17" s="4" t="s">
        <v>38</v>
      </c>
      <c r="D17" s="18">
        <v>17146</v>
      </c>
      <c r="E17" s="5"/>
    </row>
    <row r="18" spans="3:5" ht="26.4" x14ac:dyDescent="0.25">
      <c r="C18" s="4" t="s">
        <v>17</v>
      </c>
      <c r="D18" s="21"/>
      <c r="E18" s="22"/>
    </row>
    <row r="19" spans="3:5" x14ac:dyDescent="0.25">
      <c r="C19" s="12" t="s">
        <v>18</v>
      </c>
      <c r="D19" s="13"/>
      <c r="E19" s="14"/>
    </row>
    <row r="20" spans="3:5" ht="26.4" x14ac:dyDescent="0.25">
      <c r="C20" s="4" t="s">
        <v>19</v>
      </c>
      <c r="D20" s="23"/>
      <c r="E20" s="22"/>
    </row>
    <row r="21" spans="3:5" ht="26.4" x14ac:dyDescent="0.25">
      <c r="C21" s="4" t="s">
        <v>20</v>
      </c>
      <c r="D21" s="23"/>
      <c r="E21" s="22"/>
    </row>
    <row r="22" spans="3:5" ht="39.6" x14ac:dyDescent="0.25">
      <c r="C22" s="4" t="s">
        <v>36</v>
      </c>
      <c r="D22" s="53">
        <v>194960</v>
      </c>
      <c r="E22" s="5" t="s">
        <v>156</v>
      </c>
    </row>
    <row r="23" spans="3:5" ht="39.6" x14ac:dyDescent="0.25">
      <c r="C23" s="4" t="s">
        <v>155</v>
      </c>
      <c r="D23" s="53">
        <v>173205.19999999998</v>
      </c>
      <c r="E23" s="5" t="s">
        <v>157</v>
      </c>
    </row>
    <row r="24" spans="3:5" ht="26.4" x14ac:dyDescent="0.25">
      <c r="C24" s="4" t="s">
        <v>35</v>
      </c>
      <c r="D24" s="30">
        <v>4874</v>
      </c>
      <c r="E24" s="5" t="s">
        <v>41</v>
      </c>
    </row>
    <row r="25" spans="3:5" ht="26.4" x14ac:dyDescent="0.25">
      <c r="C25" s="4" t="s">
        <v>386</v>
      </c>
      <c r="D25" s="53">
        <v>4330.13</v>
      </c>
      <c r="E25" s="5" t="s">
        <v>157</v>
      </c>
    </row>
    <row r="26" spans="3:5" ht="26.4" x14ac:dyDescent="0.25">
      <c r="C26" s="4" t="s">
        <v>21</v>
      </c>
      <c r="D26" s="23"/>
      <c r="E26" s="22"/>
    </row>
    <row r="27" spans="3:5" ht="26.4" x14ac:dyDescent="0.25">
      <c r="C27" s="4" t="s">
        <v>36</v>
      </c>
      <c r="D27" s="20">
        <v>44840800</v>
      </c>
      <c r="E27" s="198" t="s">
        <v>285</v>
      </c>
    </row>
    <row r="28" spans="3:5" x14ac:dyDescent="0.25">
      <c r="C28" s="4" t="s">
        <v>35</v>
      </c>
      <c r="D28" s="20">
        <v>1121020</v>
      </c>
      <c r="E28" s="198" t="s">
        <v>285</v>
      </c>
    </row>
    <row r="29" spans="3:5" ht="26.4" x14ac:dyDescent="0.25">
      <c r="C29" s="4" t="s">
        <v>22</v>
      </c>
      <c r="D29" s="23"/>
      <c r="E29" s="57"/>
    </row>
    <row r="30" spans="3:5" ht="39.6" x14ac:dyDescent="0.25">
      <c r="C30" s="4" t="s">
        <v>33</v>
      </c>
      <c r="D30" s="54">
        <v>6.9705249298172003E-3</v>
      </c>
      <c r="E30" s="25" t="s">
        <v>446</v>
      </c>
    </row>
    <row r="31" spans="3:5" ht="26.4" x14ac:dyDescent="0.25">
      <c r="C31" s="4" t="s">
        <v>34</v>
      </c>
      <c r="D31" s="54">
        <v>2.4807283763277694E-2</v>
      </c>
      <c r="E31" s="25" t="s">
        <v>51</v>
      </c>
    </row>
    <row r="32" spans="3:5" x14ac:dyDescent="0.25">
      <c r="C32" s="15" t="s">
        <v>23</v>
      </c>
      <c r="D32" s="16"/>
      <c r="E32" s="17"/>
    </row>
    <row r="33" spans="3:5" ht="34.200000000000003" x14ac:dyDescent="0.25">
      <c r="C33" s="499" t="s">
        <v>441</v>
      </c>
      <c r="D33" s="487">
        <v>63.181073040623716</v>
      </c>
      <c r="E33" s="5"/>
    </row>
    <row r="34" spans="3:5" ht="22.8" x14ac:dyDescent="0.25">
      <c r="C34" s="518" t="s">
        <v>442</v>
      </c>
      <c r="D34" s="488">
        <v>70.624830734509644</v>
      </c>
      <c r="E34" s="56"/>
    </row>
    <row r="35" spans="3:5" ht="34.200000000000003" x14ac:dyDescent="0.25">
      <c r="C35" s="493" t="s">
        <v>443</v>
      </c>
      <c r="D35" s="515">
        <v>3.6403307023943108</v>
      </c>
      <c r="E35" s="5"/>
    </row>
    <row r="36" spans="3:5" ht="34.799999999999997" thickBot="1" x14ac:dyDescent="0.3">
      <c r="C36" s="496" t="s">
        <v>444</v>
      </c>
      <c r="D36" s="513">
        <v>3.2566449732758702</v>
      </c>
      <c r="E36" s="514"/>
    </row>
  </sheetData>
  <customSheetViews>
    <customSheetView guid="{80A75E33-4D87-4F83-AFC9-AA5279B2E196}" fitToPage="1" topLeftCell="A19">
      <selection activeCell="C1" sqref="C1"/>
      <pageMargins left="0.74803149606299213" right="0.74803149606299213" top="0.98425196850393704" bottom="0.98425196850393704" header="0.51181102362204722" footer="0.51181102362204722"/>
      <pageSetup paperSize="8" scale="77" orientation="landscape" r:id="rId1"/>
      <headerFooter alignWithMargins="0"/>
    </customSheetView>
    <customSheetView guid="{DC1A4EE8-8DA0-4EC2-BCFE-F62B7880A8AA}" fitToPage="1" showRuler="0" topLeftCell="A19">
      <selection activeCell="C30" sqref="C30:C31"/>
      <pageMargins left="0.74803149606299213" right="0.74803149606299213" top="0.98425196850393704" bottom="0.98425196850393704" header="0.51181102362204722" footer="0.51181102362204722"/>
      <pageSetup paperSize="8" scale="77" orientation="landscape" r:id="rId2"/>
      <headerFooter alignWithMargins="0"/>
    </customSheetView>
    <customSheetView guid="{2600A3E7-A32D-4672-AD83-1E0E350CB11A}" fitToPage="1" showRuler="0" topLeftCell="A19">
      <selection activeCell="C1" sqref="C1"/>
      <pageMargins left="0.74803149606299213" right="0.74803149606299213" top="0.98425196850393704" bottom="0.98425196850393704" header="0.51181102362204722" footer="0.51181102362204722"/>
      <pageSetup paperSize="8" scale="77"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71" orientation="portrait" r:id="rId4"/>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opLeftCell="C5" workbookViewId="0">
      <selection activeCell="J21" sqref="J21"/>
    </sheetView>
  </sheetViews>
  <sheetFormatPr defaultRowHeight="13.2" x14ac:dyDescent="0.25"/>
  <cols>
    <col min="1" max="2" width="9.109375" hidden="1" customWidth="1"/>
    <col min="3" max="3" width="25.109375" customWidth="1"/>
    <col min="4" max="4" width="12" customWidth="1"/>
    <col min="6" max="6" width="11.5546875" customWidth="1"/>
    <col min="7" max="7" width="11.109375" customWidth="1"/>
    <col min="9" max="9" width="11" customWidth="1"/>
    <col min="10" max="10" width="10.6640625" customWidth="1"/>
    <col min="14" max="14" width="8.44140625" customWidth="1"/>
    <col min="15" max="15" width="10.44140625" customWidth="1"/>
    <col min="16" max="16" width="10.6640625" customWidth="1"/>
    <col min="17" max="17" width="10.33203125" customWidth="1"/>
    <col min="18" max="18" width="10.109375" customWidth="1"/>
    <col min="19" max="19" width="10.44140625" customWidth="1"/>
    <col min="24" max="24" width="10.109375" customWidth="1"/>
    <col min="29" max="29" width="11" customWidth="1"/>
    <col min="30" max="30" width="10.5546875" customWidth="1"/>
    <col min="38" max="38" width="10.44140625" customWidth="1"/>
    <col min="39" max="39" width="9.88671875" customWidth="1"/>
    <col min="41" max="41" width="13.33203125" customWidth="1"/>
  </cols>
  <sheetData>
    <row r="1" spans="3:41" x14ac:dyDescent="0.25">
      <c r="C1" s="19" t="s">
        <v>313</v>
      </c>
    </row>
    <row r="2" spans="3:41" ht="13.8" thickBot="1" x14ac:dyDescent="0.3">
      <c r="C2" s="47"/>
    </row>
    <row r="3" spans="3:41" ht="102.75" customHeight="1" thickBot="1" x14ac:dyDescent="0.3">
      <c r="D3" s="83" t="s">
        <v>190</v>
      </c>
      <c r="E3" s="84" t="s">
        <v>304</v>
      </c>
      <c r="F3" s="84" t="s">
        <v>191</v>
      </c>
      <c r="G3" s="84" t="s">
        <v>192</v>
      </c>
      <c r="H3" s="84" t="s">
        <v>193</v>
      </c>
      <c r="I3" s="84" t="s">
        <v>194</v>
      </c>
      <c r="J3" s="85" t="s">
        <v>196</v>
      </c>
      <c r="K3" s="84" t="s">
        <v>197</v>
      </c>
      <c r="L3" s="84" t="s">
        <v>198</v>
      </c>
      <c r="M3" s="84" t="s">
        <v>199</v>
      </c>
      <c r="N3" s="84" t="s">
        <v>200</v>
      </c>
      <c r="O3" s="84" t="s">
        <v>201</v>
      </c>
      <c r="P3" s="84" t="s">
        <v>202</v>
      </c>
      <c r="Q3" s="85" t="s">
        <v>203</v>
      </c>
      <c r="R3" s="84" t="s">
        <v>204</v>
      </c>
      <c r="S3" s="84" t="s">
        <v>205</v>
      </c>
      <c r="T3" s="84" t="s">
        <v>206</v>
      </c>
      <c r="U3" s="84" t="s">
        <v>207</v>
      </c>
      <c r="V3" s="84" t="s">
        <v>208</v>
      </c>
      <c r="W3" s="84" t="s">
        <v>209</v>
      </c>
      <c r="X3" s="85" t="s">
        <v>210</v>
      </c>
      <c r="Y3" s="84" t="s">
        <v>211</v>
      </c>
      <c r="Z3" s="84" t="s">
        <v>212</v>
      </c>
      <c r="AA3" s="84" t="s">
        <v>213</v>
      </c>
      <c r="AB3" s="84" t="s">
        <v>214</v>
      </c>
      <c r="AC3" s="85" t="s">
        <v>215</v>
      </c>
      <c r="AD3" s="84" t="s">
        <v>216</v>
      </c>
      <c r="AE3" s="84" t="s">
        <v>217</v>
      </c>
      <c r="AF3" s="84" t="s">
        <v>218</v>
      </c>
      <c r="AG3" s="84" t="s">
        <v>219</v>
      </c>
      <c r="AH3" s="84" t="s">
        <v>220</v>
      </c>
      <c r="AI3" s="84" t="s">
        <v>221</v>
      </c>
      <c r="AJ3" s="84" t="s">
        <v>222</v>
      </c>
      <c r="AK3" s="84" t="s">
        <v>223</v>
      </c>
      <c r="AL3" s="84" t="s">
        <v>224</v>
      </c>
      <c r="AM3" s="84" t="s">
        <v>225</v>
      </c>
      <c r="AN3" s="84" t="s">
        <v>226</v>
      </c>
      <c r="AO3" s="86" t="s">
        <v>227</v>
      </c>
    </row>
    <row r="4" spans="3:41" x14ac:dyDescent="0.25">
      <c r="C4" s="349" t="s">
        <v>6</v>
      </c>
      <c r="D4" s="345"/>
      <c r="E4" s="50"/>
      <c r="F4" s="50"/>
      <c r="G4" s="50"/>
      <c r="H4" s="50"/>
      <c r="I4" s="50"/>
      <c r="J4" s="148"/>
      <c r="K4" s="50"/>
      <c r="L4" s="50"/>
      <c r="M4" s="50"/>
      <c r="N4" s="50"/>
      <c r="O4" s="50"/>
      <c r="P4" s="50"/>
      <c r="Q4" s="148"/>
      <c r="R4" s="50"/>
      <c r="S4" s="50"/>
      <c r="T4" s="50"/>
      <c r="U4" s="50"/>
      <c r="V4" s="50"/>
      <c r="W4" s="50"/>
      <c r="X4" s="148"/>
      <c r="Y4" s="50"/>
      <c r="Z4" s="50"/>
      <c r="AA4" s="50"/>
      <c r="AB4" s="50"/>
      <c r="AC4" s="148"/>
      <c r="AD4" s="50"/>
      <c r="AE4" s="50"/>
      <c r="AF4" s="50"/>
      <c r="AG4" s="50"/>
      <c r="AH4" s="50"/>
      <c r="AI4" s="50"/>
      <c r="AJ4" s="50"/>
      <c r="AK4" s="50"/>
      <c r="AL4" s="50"/>
      <c r="AM4" s="50"/>
      <c r="AN4" s="206"/>
      <c r="AO4" s="90"/>
    </row>
    <row r="5" spans="3:41" x14ac:dyDescent="0.25">
      <c r="C5" s="350" t="s">
        <v>13</v>
      </c>
      <c r="D5" s="344"/>
      <c r="E5" s="158"/>
      <c r="F5" s="158"/>
      <c r="G5" s="158"/>
      <c r="H5" s="158"/>
      <c r="I5" s="158"/>
      <c r="J5" s="121"/>
      <c r="K5" s="158"/>
      <c r="L5" s="158"/>
      <c r="M5" s="158"/>
      <c r="N5" s="158"/>
      <c r="O5" s="158"/>
      <c r="P5" s="158"/>
      <c r="Q5" s="121"/>
      <c r="R5" s="158"/>
      <c r="S5" s="158"/>
      <c r="T5" s="158"/>
      <c r="U5" s="158"/>
      <c r="V5" s="158"/>
      <c r="W5" s="158"/>
      <c r="X5" s="121"/>
      <c r="Y5" s="158"/>
      <c r="Z5" s="158"/>
      <c r="AA5" s="158"/>
      <c r="AB5" s="158"/>
      <c r="AC5" s="121"/>
      <c r="AD5" s="158"/>
      <c r="AE5" s="158"/>
      <c r="AF5" s="158"/>
      <c r="AG5" s="158"/>
      <c r="AH5" s="158"/>
      <c r="AI5" s="158"/>
      <c r="AJ5" s="158"/>
      <c r="AK5" s="158"/>
      <c r="AL5" s="158"/>
      <c r="AM5" s="158"/>
      <c r="AN5" s="209"/>
      <c r="AO5" s="94"/>
    </row>
    <row r="6" spans="3:41" ht="26.4" x14ac:dyDescent="0.25">
      <c r="C6" s="351" t="s">
        <v>15</v>
      </c>
      <c r="D6" s="353">
        <v>22778</v>
      </c>
      <c r="E6" s="123"/>
      <c r="F6" s="123">
        <v>7633</v>
      </c>
      <c r="G6" s="123">
        <v>9517</v>
      </c>
      <c r="H6" s="123"/>
      <c r="I6" s="123">
        <v>5628</v>
      </c>
      <c r="J6" s="353">
        <v>14518</v>
      </c>
      <c r="K6" s="123"/>
      <c r="L6" s="123"/>
      <c r="M6" s="123"/>
      <c r="N6" s="123"/>
      <c r="O6" s="123">
        <v>8557</v>
      </c>
      <c r="P6" s="123">
        <v>5961</v>
      </c>
      <c r="Q6" s="353">
        <v>22808</v>
      </c>
      <c r="R6" s="123">
        <v>9046</v>
      </c>
      <c r="S6" s="123">
        <v>13762</v>
      </c>
      <c r="T6" s="123"/>
      <c r="U6" s="123"/>
      <c r="V6" s="123"/>
      <c r="W6" s="123"/>
      <c r="X6" s="353">
        <v>0</v>
      </c>
      <c r="Y6" s="123"/>
      <c r="Z6" s="123"/>
      <c r="AA6" s="123"/>
      <c r="AB6" s="123"/>
      <c r="AC6" s="353">
        <v>22109</v>
      </c>
      <c r="AD6" s="123">
        <v>6751</v>
      </c>
      <c r="AE6" s="123"/>
      <c r="AF6" s="123"/>
      <c r="AG6" s="123"/>
      <c r="AH6" s="123"/>
      <c r="AI6" s="123"/>
      <c r="AJ6" s="123"/>
      <c r="AK6" s="123"/>
      <c r="AL6" s="123">
        <v>587</v>
      </c>
      <c r="AM6" s="123">
        <v>14771</v>
      </c>
      <c r="AN6" s="296"/>
      <c r="AO6" s="354">
        <v>82213</v>
      </c>
    </row>
    <row r="7" spans="3:41" ht="39.6" x14ac:dyDescent="0.25">
      <c r="C7" s="351" t="s">
        <v>388</v>
      </c>
      <c r="D7" s="353">
        <v>5978</v>
      </c>
      <c r="E7" s="123"/>
      <c r="F7" s="123">
        <v>1399</v>
      </c>
      <c r="G7" s="123">
        <v>2633</v>
      </c>
      <c r="H7" s="123"/>
      <c r="I7" s="123">
        <v>1946</v>
      </c>
      <c r="J7" s="353">
        <v>3471</v>
      </c>
      <c r="K7" s="123"/>
      <c r="L7" s="123"/>
      <c r="M7" s="123"/>
      <c r="N7" s="123"/>
      <c r="O7" s="123">
        <v>2010</v>
      </c>
      <c r="P7" s="123">
        <v>1461</v>
      </c>
      <c r="Q7" s="353">
        <v>2524</v>
      </c>
      <c r="R7" s="123">
        <v>1375</v>
      </c>
      <c r="S7" s="123">
        <v>1149</v>
      </c>
      <c r="T7" s="123"/>
      <c r="U7" s="123"/>
      <c r="V7" s="123"/>
      <c r="W7" s="123"/>
      <c r="X7" s="353">
        <v>0</v>
      </c>
      <c r="Y7" s="123"/>
      <c r="Z7" s="123"/>
      <c r="AA7" s="123"/>
      <c r="AB7" s="123"/>
      <c r="AC7" s="353">
        <v>4375</v>
      </c>
      <c r="AD7" s="123">
        <v>1462</v>
      </c>
      <c r="AE7" s="123"/>
      <c r="AF7" s="123"/>
      <c r="AG7" s="123"/>
      <c r="AH7" s="123"/>
      <c r="AI7" s="123"/>
      <c r="AJ7" s="123"/>
      <c r="AK7" s="123"/>
      <c r="AL7" s="123">
        <v>209</v>
      </c>
      <c r="AM7" s="123">
        <v>2704</v>
      </c>
      <c r="AN7" s="296"/>
      <c r="AO7" s="354">
        <v>16348</v>
      </c>
    </row>
    <row r="8" spans="3:41" x14ac:dyDescent="0.25">
      <c r="C8" s="351" t="s">
        <v>31</v>
      </c>
      <c r="D8" s="353">
        <v>393</v>
      </c>
      <c r="E8" s="123"/>
      <c r="F8" s="123">
        <v>51</v>
      </c>
      <c r="G8" s="123">
        <v>106</v>
      </c>
      <c r="H8" s="123"/>
      <c r="I8" s="123">
        <v>236</v>
      </c>
      <c r="J8" s="353">
        <v>132</v>
      </c>
      <c r="K8" s="123"/>
      <c r="L8" s="123"/>
      <c r="M8" s="123"/>
      <c r="N8" s="123"/>
      <c r="O8" s="123">
        <v>68</v>
      </c>
      <c r="P8" s="123">
        <v>64</v>
      </c>
      <c r="Q8" s="353">
        <v>471</v>
      </c>
      <c r="R8" s="123">
        <v>236</v>
      </c>
      <c r="S8" s="123">
        <v>235</v>
      </c>
      <c r="T8" s="123"/>
      <c r="U8" s="123"/>
      <c r="V8" s="123"/>
      <c r="W8" s="123"/>
      <c r="X8" s="353">
        <v>0</v>
      </c>
      <c r="Y8" s="123"/>
      <c r="Z8" s="123"/>
      <c r="AA8" s="123"/>
      <c r="AB8" s="123"/>
      <c r="AC8" s="353">
        <v>683</v>
      </c>
      <c r="AD8" s="123">
        <v>234</v>
      </c>
      <c r="AE8" s="123"/>
      <c r="AF8" s="123"/>
      <c r="AG8" s="123"/>
      <c r="AH8" s="123"/>
      <c r="AI8" s="123"/>
      <c r="AJ8" s="123"/>
      <c r="AK8" s="123"/>
      <c r="AL8" s="123">
        <v>29</v>
      </c>
      <c r="AM8" s="123">
        <v>420</v>
      </c>
      <c r="AN8" s="296"/>
      <c r="AO8" s="354">
        <v>1679</v>
      </c>
    </row>
    <row r="9" spans="3:41" x14ac:dyDescent="0.25">
      <c r="C9" s="351" t="s">
        <v>32</v>
      </c>
      <c r="D9" s="353">
        <v>5139</v>
      </c>
      <c r="E9" s="123"/>
      <c r="F9" s="123">
        <v>1233</v>
      </c>
      <c r="G9" s="123">
        <v>2273</v>
      </c>
      <c r="H9" s="123"/>
      <c r="I9" s="123">
        <v>1633</v>
      </c>
      <c r="J9" s="353">
        <v>3129</v>
      </c>
      <c r="K9" s="123"/>
      <c r="L9" s="123"/>
      <c r="M9" s="123"/>
      <c r="N9" s="123"/>
      <c r="O9" s="123">
        <v>1854</v>
      </c>
      <c r="P9" s="123">
        <v>1275</v>
      </c>
      <c r="Q9" s="353">
        <v>1412</v>
      </c>
      <c r="R9" s="123">
        <v>920</v>
      </c>
      <c r="S9" s="123">
        <v>492</v>
      </c>
      <c r="T9" s="123"/>
      <c r="U9" s="123"/>
      <c r="V9" s="123"/>
      <c r="W9" s="123"/>
      <c r="X9" s="353">
        <v>0</v>
      </c>
      <c r="Y9" s="123"/>
      <c r="Z9" s="123"/>
      <c r="AA9" s="123"/>
      <c r="AB9" s="123"/>
      <c r="AC9" s="353">
        <v>2560</v>
      </c>
      <c r="AD9" s="123">
        <v>622</v>
      </c>
      <c r="AE9" s="123"/>
      <c r="AF9" s="123"/>
      <c r="AG9" s="123"/>
      <c r="AH9" s="123"/>
      <c r="AI9" s="123"/>
      <c r="AJ9" s="123"/>
      <c r="AK9" s="123"/>
      <c r="AL9" s="123">
        <v>51</v>
      </c>
      <c r="AM9" s="123">
        <v>1887</v>
      </c>
      <c r="AN9" s="296"/>
      <c r="AO9" s="354">
        <v>12240</v>
      </c>
    </row>
    <row r="10" spans="3:41" x14ac:dyDescent="0.25">
      <c r="C10" s="351" t="s">
        <v>37</v>
      </c>
      <c r="D10" s="353"/>
      <c r="E10" s="123"/>
      <c r="F10" s="123"/>
      <c r="G10" s="123"/>
      <c r="H10" s="123"/>
      <c r="I10" s="123"/>
      <c r="J10" s="353"/>
      <c r="K10" s="123"/>
      <c r="L10" s="123"/>
      <c r="M10" s="123"/>
      <c r="N10" s="123"/>
      <c r="O10" s="123"/>
      <c r="P10" s="123"/>
      <c r="Q10" s="353"/>
      <c r="R10" s="123"/>
      <c r="S10" s="123"/>
      <c r="T10" s="123"/>
      <c r="U10" s="123"/>
      <c r="V10" s="123"/>
      <c r="W10" s="123"/>
      <c r="X10" s="353"/>
      <c r="Y10" s="123"/>
      <c r="Z10" s="123"/>
      <c r="AA10" s="123"/>
      <c r="AB10" s="123"/>
      <c r="AC10" s="353"/>
      <c r="AD10" s="123"/>
      <c r="AE10" s="123"/>
      <c r="AF10" s="123"/>
      <c r="AG10" s="123"/>
      <c r="AH10" s="123"/>
      <c r="AI10" s="123"/>
      <c r="AJ10" s="123"/>
      <c r="AK10" s="123"/>
      <c r="AL10" s="123"/>
      <c r="AM10" s="123"/>
      <c r="AN10" s="296"/>
      <c r="AO10" s="354">
        <v>0</v>
      </c>
    </row>
    <row r="11" spans="3:41" x14ac:dyDescent="0.25">
      <c r="C11" s="351" t="s">
        <v>274</v>
      </c>
      <c r="D11" s="353">
        <v>724</v>
      </c>
      <c r="E11" s="123"/>
      <c r="F11" s="123">
        <v>158</v>
      </c>
      <c r="G11" s="123">
        <v>360</v>
      </c>
      <c r="H11" s="123"/>
      <c r="I11" s="123">
        <v>206</v>
      </c>
      <c r="J11" s="353">
        <v>308</v>
      </c>
      <c r="K11" s="123"/>
      <c r="L11" s="123"/>
      <c r="M11" s="123"/>
      <c r="N11" s="123"/>
      <c r="O11" s="123">
        <v>141</v>
      </c>
      <c r="P11" s="123">
        <v>167</v>
      </c>
      <c r="Q11" s="353">
        <v>783</v>
      </c>
      <c r="R11" s="123">
        <v>294</v>
      </c>
      <c r="S11" s="123">
        <v>489</v>
      </c>
      <c r="T11" s="123"/>
      <c r="U11" s="123"/>
      <c r="V11" s="123"/>
      <c r="W11" s="123"/>
      <c r="X11" s="353">
        <v>0</v>
      </c>
      <c r="Y11" s="123"/>
      <c r="Z11" s="123"/>
      <c r="AA11" s="123"/>
      <c r="AB11" s="123"/>
      <c r="AC11" s="353">
        <v>1412</v>
      </c>
      <c r="AD11" s="123">
        <v>694</v>
      </c>
      <c r="AE11" s="123"/>
      <c r="AF11" s="123"/>
      <c r="AG11" s="123"/>
      <c r="AH11" s="123"/>
      <c r="AI11" s="123"/>
      <c r="AJ11" s="123"/>
      <c r="AK11" s="123"/>
      <c r="AL11" s="123">
        <v>141</v>
      </c>
      <c r="AM11" s="123">
        <v>577</v>
      </c>
      <c r="AN11" s="296"/>
      <c r="AO11" s="354">
        <v>3227</v>
      </c>
    </row>
    <row r="12" spans="3:41" x14ac:dyDescent="0.25">
      <c r="C12" s="351" t="s">
        <v>275</v>
      </c>
      <c r="D12" s="353"/>
      <c r="E12" s="123"/>
      <c r="F12" s="123"/>
      <c r="G12" s="123"/>
      <c r="H12" s="123"/>
      <c r="I12" s="123"/>
      <c r="J12" s="353"/>
      <c r="K12" s="123"/>
      <c r="L12" s="123"/>
      <c r="M12" s="123"/>
      <c r="N12" s="123"/>
      <c r="O12" s="123"/>
      <c r="P12" s="123"/>
      <c r="Q12" s="353"/>
      <c r="R12" s="123"/>
      <c r="S12" s="123"/>
      <c r="T12" s="123"/>
      <c r="U12" s="123"/>
      <c r="V12" s="123"/>
      <c r="W12" s="123"/>
      <c r="X12" s="353"/>
      <c r="Y12" s="123"/>
      <c r="Z12" s="123"/>
      <c r="AA12" s="123"/>
      <c r="AB12" s="123"/>
      <c r="AC12" s="353"/>
      <c r="AD12" s="123"/>
      <c r="AE12" s="123"/>
      <c r="AF12" s="123"/>
      <c r="AG12" s="123"/>
      <c r="AH12" s="123"/>
      <c r="AI12" s="123"/>
      <c r="AJ12" s="123"/>
      <c r="AK12" s="123"/>
      <c r="AL12" s="123"/>
      <c r="AM12" s="123"/>
      <c r="AN12" s="125"/>
      <c r="AO12" s="354">
        <v>0</v>
      </c>
    </row>
    <row r="13" spans="3:41" x14ac:dyDescent="0.25">
      <c r="C13" s="351" t="s">
        <v>276</v>
      </c>
      <c r="D13" s="353"/>
      <c r="E13" s="123"/>
      <c r="F13" s="123"/>
      <c r="G13" s="123"/>
      <c r="H13" s="123"/>
      <c r="I13" s="123"/>
      <c r="J13" s="353"/>
      <c r="K13" s="123"/>
      <c r="L13" s="123"/>
      <c r="M13" s="123"/>
      <c r="N13" s="123"/>
      <c r="O13" s="123"/>
      <c r="P13" s="123"/>
      <c r="Q13" s="353"/>
      <c r="R13" s="123"/>
      <c r="S13" s="123"/>
      <c r="T13" s="123"/>
      <c r="U13" s="123"/>
      <c r="V13" s="123"/>
      <c r="W13" s="123"/>
      <c r="X13" s="353"/>
      <c r="Y13" s="123"/>
      <c r="Z13" s="123"/>
      <c r="AA13" s="123"/>
      <c r="AB13" s="123"/>
      <c r="AC13" s="353"/>
      <c r="AD13" s="123"/>
      <c r="AE13" s="123"/>
      <c r="AF13" s="123"/>
      <c r="AG13" s="123"/>
      <c r="AH13" s="123"/>
      <c r="AI13" s="123"/>
      <c r="AJ13" s="123"/>
      <c r="AK13" s="123"/>
      <c r="AL13" s="123"/>
      <c r="AM13" s="123"/>
      <c r="AN13" s="125"/>
      <c r="AO13" s="354"/>
    </row>
    <row r="14" spans="3:41" ht="26.4" x14ac:dyDescent="0.25">
      <c r="C14" s="351" t="s">
        <v>387</v>
      </c>
      <c r="D14" s="353">
        <v>6256</v>
      </c>
      <c r="E14" s="355"/>
      <c r="F14" s="355">
        <v>1442</v>
      </c>
      <c r="G14" s="355">
        <v>2739</v>
      </c>
      <c r="H14" s="355"/>
      <c r="I14" s="355">
        <v>2075</v>
      </c>
      <c r="J14" s="353">
        <v>3569</v>
      </c>
      <c r="K14" s="355"/>
      <c r="L14" s="355"/>
      <c r="M14" s="355"/>
      <c r="N14" s="355"/>
      <c r="O14" s="355">
        <v>2063</v>
      </c>
      <c r="P14" s="355">
        <v>1506</v>
      </c>
      <c r="Q14" s="353">
        <v>2666</v>
      </c>
      <c r="R14" s="355">
        <v>1450</v>
      </c>
      <c r="S14" s="355">
        <v>1216</v>
      </c>
      <c r="T14" s="355"/>
      <c r="U14" s="355"/>
      <c r="V14" s="355"/>
      <c r="W14" s="355"/>
      <c r="X14" s="353">
        <v>0</v>
      </c>
      <c r="Y14" s="355"/>
      <c r="Z14" s="355"/>
      <c r="AA14" s="355"/>
      <c r="AB14" s="355"/>
      <c r="AC14" s="353">
        <v>4655</v>
      </c>
      <c r="AD14" s="355">
        <v>1550</v>
      </c>
      <c r="AE14" s="355"/>
      <c r="AF14" s="355"/>
      <c r="AG14" s="355"/>
      <c r="AH14" s="355"/>
      <c r="AI14" s="355"/>
      <c r="AJ14" s="355"/>
      <c r="AK14" s="355"/>
      <c r="AL14" s="355">
        <v>221</v>
      </c>
      <c r="AM14" s="355">
        <v>2884</v>
      </c>
      <c r="AN14" s="355"/>
      <c r="AO14" s="354">
        <v>17146</v>
      </c>
    </row>
    <row r="15" spans="3:41" x14ac:dyDescent="0.25">
      <c r="C15" s="352" t="s">
        <v>18</v>
      </c>
      <c r="D15" s="353"/>
      <c r="E15" s="356"/>
      <c r="F15" s="356"/>
      <c r="G15" s="356"/>
      <c r="H15" s="356"/>
      <c r="I15" s="356"/>
      <c r="J15" s="353"/>
      <c r="K15" s="356"/>
      <c r="L15" s="356"/>
      <c r="M15" s="356"/>
      <c r="N15" s="356"/>
      <c r="O15" s="356"/>
      <c r="P15" s="356"/>
      <c r="Q15" s="353"/>
      <c r="R15" s="356"/>
      <c r="S15" s="356"/>
      <c r="T15" s="356"/>
      <c r="U15" s="356"/>
      <c r="V15" s="356"/>
      <c r="W15" s="356"/>
      <c r="X15" s="353"/>
      <c r="Y15" s="356"/>
      <c r="Z15" s="356"/>
      <c r="AA15" s="356"/>
      <c r="AB15" s="356"/>
      <c r="AC15" s="353"/>
      <c r="AD15" s="356"/>
      <c r="AE15" s="356"/>
      <c r="AF15" s="356"/>
      <c r="AG15" s="356"/>
      <c r="AH15" s="356"/>
      <c r="AI15" s="356"/>
      <c r="AJ15" s="356"/>
      <c r="AK15" s="356"/>
      <c r="AL15" s="356"/>
      <c r="AM15" s="356"/>
      <c r="AN15" s="357"/>
      <c r="AO15" s="358"/>
    </row>
    <row r="16" spans="3:41" ht="26.4" x14ac:dyDescent="0.25">
      <c r="C16" s="351" t="s">
        <v>20</v>
      </c>
      <c r="D16" s="359"/>
      <c r="E16" s="360"/>
      <c r="F16" s="360"/>
      <c r="G16" s="360"/>
      <c r="H16" s="360"/>
      <c r="I16" s="360"/>
      <c r="J16" s="359"/>
      <c r="K16" s="360"/>
      <c r="L16" s="360"/>
      <c r="M16" s="360"/>
      <c r="N16" s="360"/>
      <c r="O16" s="360"/>
      <c r="P16" s="360"/>
      <c r="Q16" s="359"/>
      <c r="R16" s="360"/>
      <c r="S16" s="360"/>
      <c r="T16" s="360"/>
      <c r="U16" s="360"/>
      <c r="V16" s="360"/>
      <c r="W16" s="360"/>
      <c r="X16" s="359"/>
      <c r="Y16" s="360"/>
      <c r="Z16" s="360"/>
      <c r="AA16" s="360"/>
      <c r="AB16" s="360"/>
      <c r="AC16" s="359"/>
      <c r="AD16" s="360"/>
      <c r="AE16" s="360"/>
      <c r="AF16" s="360"/>
      <c r="AG16" s="360"/>
      <c r="AH16" s="360"/>
      <c r="AI16" s="360"/>
      <c r="AJ16" s="360"/>
      <c r="AK16" s="360"/>
      <c r="AL16" s="360"/>
      <c r="AM16" s="360"/>
      <c r="AN16" s="361"/>
      <c r="AO16" s="362"/>
    </row>
    <row r="17" spans="3:41" ht="39.6" x14ac:dyDescent="0.25">
      <c r="C17" s="351" t="s">
        <v>155</v>
      </c>
      <c r="D17" s="363">
        <v>49858</v>
      </c>
      <c r="E17" s="364"/>
      <c r="F17" s="364">
        <v>10370</v>
      </c>
      <c r="G17" s="365">
        <v>20974</v>
      </c>
      <c r="H17" s="371"/>
      <c r="I17" s="365">
        <v>18514</v>
      </c>
      <c r="J17" s="363">
        <v>24345.200000000001</v>
      </c>
      <c r="K17" s="365"/>
      <c r="L17" s="365"/>
      <c r="M17" s="365"/>
      <c r="N17" s="365"/>
      <c r="O17" s="365">
        <v>13218.000000000002</v>
      </c>
      <c r="P17" s="365">
        <v>11127.2</v>
      </c>
      <c r="Q17" s="363">
        <v>37003.599999999999</v>
      </c>
      <c r="R17" s="365">
        <v>17312.800000000003</v>
      </c>
      <c r="S17" s="365">
        <v>19690.800000000003</v>
      </c>
      <c r="T17" s="365"/>
      <c r="U17" s="365"/>
      <c r="V17" s="371"/>
      <c r="W17" s="365"/>
      <c r="X17" s="363">
        <v>0</v>
      </c>
      <c r="Y17" s="365"/>
      <c r="Z17" s="365"/>
      <c r="AA17" s="365"/>
      <c r="AB17" s="371"/>
      <c r="AC17" s="363">
        <v>61998.400000000001</v>
      </c>
      <c r="AD17" s="365">
        <v>24744</v>
      </c>
      <c r="AE17" s="365"/>
      <c r="AF17" s="365"/>
      <c r="AG17" s="365"/>
      <c r="AH17" s="365"/>
      <c r="AI17" s="365"/>
      <c r="AJ17" s="371"/>
      <c r="AK17" s="365"/>
      <c r="AL17" s="365">
        <v>4161.6000000000004</v>
      </c>
      <c r="AM17" s="365">
        <v>33092.799999999996</v>
      </c>
      <c r="AN17" s="366"/>
      <c r="AO17" s="367">
        <v>173205.19999999998</v>
      </c>
    </row>
    <row r="18" spans="3:41" ht="26.4" x14ac:dyDescent="0.25">
      <c r="C18" s="351" t="s">
        <v>386</v>
      </c>
      <c r="D18" s="368">
        <v>1246.45</v>
      </c>
      <c r="E18" s="369"/>
      <c r="F18" s="369">
        <v>259.25</v>
      </c>
      <c r="G18" s="369">
        <v>524.35</v>
      </c>
      <c r="H18" s="372"/>
      <c r="I18" s="369">
        <v>462.84999999999997</v>
      </c>
      <c r="J18" s="368">
        <v>608.63</v>
      </c>
      <c r="K18" s="369"/>
      <c r="L18" s="369"/>
      <c r="M18" s="369"/>
      <c r="N18" s="369"/>
      <c r="O18" s="369">
        <v>330.45000000000005</v>
      </c>
      <c r="P18" s="369">
        <v>278.18</v>
      </c>
      <c r="Q18" s="368">
        <v>925.09</v>
      </c>
      <c r="R18" s="369">
        <v>432.82000000000005</v>
      </c>
      <c r="S18" s="369">
        <v>492.27000000000004</v>
      </c>
      <c r="T18" s="369"/>
      <c r="U18" s="369"/>
      <c r="V18" s="372"/>
      <c r="W18" s="369"/>
      <c r="X18" s="368">
        <v>0</v>
      </c>
      <c r="Y18" s="369"/>
      <c r="Z18" s="369"/>
      <c r="AA18" s="369"/>
      <c r="AB18" s="372"/>
      <c r="AC18" s="368">
        <v>1549.96</v>
      </c>
      <c r="AD18" s="369">
        <v>618.6</v>
      </c>
      <c r="AE18" s="369"/>
      <c r="AF18" s="369"/>
      <c r="AG18" s="369"/>
      <c r="AH18" s="369"/>
      <c r="AI18" s="369"/>
      <c r="AJ18" s="372"/>
      <c r="AK18" s="369"/>
      <c r="AL18" s="369">
        <v>104.04</v>
      </c>
      <c r="AM18" s="369">
        <v>827.31999999999994</v>
      </c>
      <c r="AN18" s="370"/>
      <c r="AO18" s="367">
        <v>4330.13</v>
      </c>
    </row>
    <row r="19" spans="3:41" ht="26.4" x14ac:dyDescent="0.25">
      <c r="C19" s="351" t="s">
        <v>21</v>
      </c>
      <c r="D19" s="346"/>
      <c r="E19" s="336"/>
      <c r="F19" s="336"/>
      <c r="G19" s="336"/>
      <c r="H19" s="336"/>
      <c r="I19" s="336"/>
      <c r="J19" s="346"/>
      <c r="K19" s="336"/>
      <c r="L19" s="336"/>
      <c r="M19" s="336"/>
      <c r="N19" s="336"/>
      <c r="O19" s="336"/>
      <c r="P19" s="336"/>
      <c r="Q19" s="346"/>
      <c r="R19" s="336"/>
      <c r="S19" s="336"/>
      <c r="T19" s="336"/>
      <c r="U19" s="336"/>
      <c r="V19" s="336"/>
      <c r="W19" s="336"/>
      <c r="X19" s="346"/>
      <c r="Y19" s="336"/>
      <c r="Z19" s="336"/>
      <c r="AA19" s="336"/>
      <c r="AB19" s="336"/>
      <c r="AC19" s="346"/>
      <c r="AD19" s="336"/>
      <c r="AE19" s="337"/>
      <c r="AF19" s="336"/>
      <c r="AG19" s="336"/>
      <c r="AH19" s="336"/>
      <c r="AI19" s="336"/>
      <c r="AJ19" s="336"/>
      <c r="AK19" s="336"/>
      <c r="AL19" s="336"/>
      <c r="AM19" s="336"/>
      <c r="AN19" s="338"/>
      <c r="AO19" s="329"/>
    </row>
    <row r="20" spans="3:41" ht="39.6" x14ac:dyDescent="0.25">
      <c r="C20" s="351" t="s">
        <v>155</v>
      </c>
      <c r="D20" s="347">
        <v>11467340</v>
      </c>
      <c r="E20" s="193"/>
      <c r="F20" s="193">
        <v>2385100</v>
      </c>
      <c r="G20" s="193">
        <v>4824020</v>
      </c>
      <c r="H20" s="195"/>
      <c r="I20" s="193">
        <v>4258220</v>
      </c>
      <c r="J20" s="347">
        <v>5599396</v>
      </c>
      <c r="K20" s="193"/>
      <c r="L20" s="193"/>
      <c r="M20" s="193"/>
      <c r="N20" s="195"/>
      <c r="O20" s="193">
        <v>3040140.0000000005</v>
      </c>
      <c r="P20" s="193">
        <v>2559256</v>
      </c>
      <c r="Q20" s="347">
        <v>8510828</v>
      </c>
      <c r="R20" s="193">
        <v>3981944.0000000005</v>
      </c>
      <c r="S20" s="193">
        <v>4528884.0000000009</v>
      </c>
      <c r="T20" s="193"/>
      <c r="U20" s="193"/>
      <c r="V20" s="195"/>
      <c r="W20" s="193"/>
      <c r="X20" s="347">
        <v>0</v>
      </c>
      <c r="Y20" s="193"/>
      <c r="Z20" s="193"/>
      <c r="AA20" s="193"/>
      <c r="AB20" s="195"/>
      <c r="AC20" s="347">
        <v>14259632</v>
      </c>
      <c r="AD20" s="193">
        <v>5691120</v>
      </c>
      <c r="AE20" s="193"/>
      <c r="AF20" s="193"/>
      <c r="AG20" s="193"/>
      <c r="AH20" s="193"/>
      <c r="AI20" s="193"/>
      <c r="AJ20" s="195"/>
      <c r="AK20" s="193"/>
      <c r="AL20" s="193">
        <v>957168.00000000012</v>
      </c>
      <c r="AM20" s="193">
        <v>7611343.9999999991</v>
      </c>
      <c r="AN20" s="196"/>
      <c r="AO20" s="197">
        <v>39837196</v>
      </c>
    </row>
    <row r="21" spans="3:41" ht="26.4" x14ac:dyDescent="0.25">
      <c r="C21" s="351" t="s">
        <v>386</v>
      </c>
      <c r="D21" s="347">
        <v>286683.5</v>
      </c>
      <c r="E21" s="193"/>
      <c r="F21" s="193">
        <v>59627.5</v>
      </c>
      <c r="G21" s="193">
        <v>120600.5</v>
      </c>
      <c r="H21" s="195"/>
      <c r="I21" s="193">
        <v>106455.49999999999</v>
      </c>
      <c r="J21" s="347">
        <v>139984.9</v>
      </c>
      <c r="K21" s="193"/>
      <c r="L21" s="193"/>
      <c r="M21" s="193"/>
      <c r="N21" s="195"/>
      <c r="O21" s="193">
        <v>76003.500000000015</v>
      </c>
      <c r="P21" s="193">
        <v>63981.4</v>
      </c>
      <c r="Q21" s="347">
        <v>212770.7</v>
      </c>
      <c r="R21" s="193">
        <v>99548.6</v>
      </c>
      <c r="S21" s="193">
        <v>113222.1</v>
      </c>
      <c r="T21" s="193"/>
      <c r="U21" s="193"/>
      <c r="V21" s="195"/>
      <c r="W21" s="193"/>
      <c r="X21" s="347">
        <v>0</v>
      </c>
      <c r="Y21" s="193"/>
      <c r="Z21" s="193"/>
      <c r="AA21" s="193"/>
      <c r="AB21" s="195"/>
      <c r="AC21" s="347">
        <v>356490.8</v>
      </c>
      <c r="AD21" s="193">
        <v>142278</v>
      </c>
      <c r="AE21" s="193"/>
      <c r="AF21" s="193"/>
      <c r="AG21" s="193"/>
      <c r="AH21" s="193"/>
      <c r="AI21" s="193"/>
      <c r="AJ21" s="195"/>
      <c r="AK21" s="193"/>
      <c r="AL21" s="193">
        <v>23929.200000000001</v>
      </c>
      <c r="AM21" s="193">
        <v>190283.59999999998</v>
      </c>
      <c r="AN21" s="196"/>
      <c r="AO21" s="197">
        <v>995929.90000000014</v>
      </c>
    </row>
    <row r="22" spans="3:41" ht="26.4" x14ac:dyDescent="0.25">
      <c r="C22" s="351" t="s">
        <v>22</v>
      </c>
      <c r="D22" s="348"/>
      <c r="E22" s="145"/>
      <c r="F22" s="145"/>
      <c r="G22" s="145"/>
      <c r="H22" s="145"/>
      <c r="I22" s="145"/>
      <c r="J22" s="348"/>
      <c r="K22" s="145"/>
      <c r="L22" s="145"/>
      <c r="M22" s="145"/>
      <c r="N22" s="145"/>
      <c r="O22" s="145"/>
      <c r="P22" s="145"/>
      <c r="Q22" s="348"/>
      <c r="R22" s="145"/>
      <c r="S22" s="145"/>
      <c r="T22" s="145"/>
      <c r="U22" s="145"/>
      <c r="V22" s="145"/>
      <c r="W22" s="145"/>
      <c r="X22" s="348"/>
      <c r="Y22" s="145"/>
      <c r="Z22" s="145"/>
      <c r="AA22" s="145"/>
      <c r="AB22" s="145"/>
      <c r="AC22" s="348"/>
      <c r="AD22" s="145"/>
      <c r="AE22" s="145"/>
      <c r="AF22" s="145"/>
      <c r="AG22" s="145"/>
      <c r="AH22" s="145"/>
      <c r="AI22" s="145"/>
      <c r="AJ22" s="145"/>
      <c r="AK22" s="145"/>
      <c r="AL22" s="145"/>
      <c r="AM22" s="145"/>
      <c r="AN22" s="333"/>
      <c r="AO22" s="334"/>
    </row>
    <row r="23" spans="3:41" x14ac:dyDescent="0.25">
      <c r="C23" s="351" t="s">
        <v>251</v>
      </c>
      <c r="D23" s="373">
        <v>3.452876723405976E-2</v>
      </c>
      <c r="E23" s="807"/>
      <c r="F23" s="807">
        <v>1.3864388638931283E-2</v>
      </c>
      <c r="G23" s="807">
        <v>0.22139073404523668</v>
      </c>
      <c r="H23" s="807"/>
      <c r="I23" s="807">
        <v>0.21138388007820985</v>
      </c>
      <c r="J23" s="373">
        <v>8.0678152049610905E-3</v>
      </c>
      <c r="K23" s="807"/>
      <c r="L23" s="807"/>
      <c r="M23" s="807"/>
      <c r="N23" s="807"/>
      <c r="O23" s="807">
        <v>3.992610690662058E-2</v>
      </c>
      <c r="P23" s="807">
        <v>2.0808112457806959E-2</v>
      </c>
      <c r="Q23" s="373">
        <v>4.3475265261127185E-3</v>
      </c>
      <c r="R23" s="807">
        <v>8.5738158780834552E-3</v>
      </c>
      <c r="S23" s="807">
        <v>5.2519952096684247E-3</v>
      </c>
      <c r="T23" s="807"/>
      <c r="U23" s="807"/>
      <c r="V23" s="807"/>
      <c r="W23" s="807"/>
      <c r="X23" s="373">
        <v>0</v>
      </c>
      <c r="Y23" s="805"/>
      <c r="Z23" s="805"/>
      <c r="AA23" s="805"/>
      <c r="AB23" s="805"/>
      <c r="AC23" s="373">
        <v>4.7210735775270419E-3</v>
      </c>
      <c r="AD23" s="807">
        <v>5.1891262604572249E-3</v>
      </c>
      <c r="AE23" s="807"/>
      <c r="AF23" s="807"/>
      <c r="AG23" s="807"/>
      <c r="AH23" s="807"/>
      <c r="AI23" s="807"/>
      <c r="AJ23" s="807"/>
      <c r="AK23" s="807"/>
      <c r="AL23" s="807">
        <v>1.5323816436809421E-3</v>
      </c>
      <c r="AM23" s="807">
        <v>7.1555214480404347E-2</v>
      </c>
      <c r="AN23" s="807"/>
      <c r="AO23" s="809">
        <v>6.9705249298172003E-3</v>
      </c>
    </row>
    <row r="24" spans="3:41" ht="27" thickBot="1" x14ac:dyDescent="0.3">
      <c r="C24" s="136" t="s">
        <v>34</v>
      </c>
      <c r="D24" s="374">
        <v>9.1969230769230775E-2</v>
      </c>
      <c r="E24" s="808"/>
      <c r="F24" s="808">
        <v>3.7810810810810808E-2</v>
      </c>
      <c r="G24" s="808">
        <v>0.43883333333333335</v>
      </c>
      <c r="H24" s="808"/>
      <c r="I24" s="808">
        <v>0.48649999999999999</v>
      </c>
      <c r="J24" s="374">
        <v>2.8450819672131148E-2</v>
      </c>
      <c r="K24" s="808"/>
      <c r="L24" s="808"/>
      <c r="M24" s="808"/>
      <c r="N24" s="808"/>
      <c r="O24" s="808">
        <v>0.13400000000000001</v>
      </c>
      <c r="P24" s="808">
        <v>8.1166666666666665E-2</v>
      </c>
      <c r="Q24" s="374">
        <v>1.5775000000000001E-2</v>
      </c>
      <c r="R24" s="808">
        <v>2.8645833333333332E-2</v>
      </c>
      <c r="S24" s="808">
        <v>2.2529411764705881E-2</v>
      </c>
      <c r="T24" s="808"/>
      <c r="U24" s="808"/>
      <c r="V24" s="808"/>
      <c r="W24" s="808"/>
      <c r="X24" s="374">
        <v>0</v>
      </c>
      <c r="Y24" s="806"/>
      <c r="Z24" s="806"/>
      <c r="AA24" s="806"/>
      <c r="AB24" s="806"/>
      <c r="AC24" s="374">
        <v>1.8617021276595744E-2</v>
      </c>
      <c r="AD24" s="808">
        <v>2.0885714285714285E-2</v>
      </c>
      <c r="AE24" s="808"/>
      <c r="AF24" s="808"/>
      <c r="AG24" s="808"/>
      <c r="AH24" s="808"/>
      <c r="AI24" s="808"/>
      <c r="AJ24" s="808"/>
      <c r="AK24" s="808"/>
      <c r="AL24" s="808">
        <v>4.2653061224489797E-3</v>
      </c>
      <c r="AM24" s="808">
        <v>0.27039999999999997</v>
      </c>
      <c r="AN24" s="808"/>
      <c r="AO24" s="810">
        <v>2.4807283763277694E-2</v>
      </c>
    </row>
  </sheetData>
  <customSheetViews>
    <customSheetView guid="{80A75E33-4D87-4F83-AFC9-AA5279B2E196}" fitToPage="1" hiddenColumns="1" topLeftCell="C4">
      <selection activeCell="F17" sqref="F17"/>
      <pageMargins left="0.74803149606299213" right="0.74803149606299213" top="0.98425196850393704" bottom="0.98425196850393704" header="0.51181102362204722" footer="0.51181102362204722"/>
      <pageSetup paperSize="8" scale="49" orientation="landscape" r:id="rId1"/>
      <headerFooter alignWithMargins="0"/>
    </customSheetView>
    <customSheetView guid="{DC1A4EE8-8DA0-4EC2-BCFE-F62B7880A8AA}" fitToPage="1" hiddenColumns="1" showRuler="0" topLeftCell="C1">
      <selection activeCell="N20" sqref="N20"/>
      <pageMargins left="0.74803149606299213" right="0.74803149606299213" top="0.98425196850393704" bottom="0.98425196850393704" header="0.51181102362204722" footer="0.51181102362204722"/>
      <pageSetup paperSize="8" scale="49" orientation="landscape" r:id="rId2"/>
      <headerFooter alignWithMargins="0"/>
    </customSheetView>
    <customSheetView guid="{2600A3E7-A32D-4672-AD83-1E0E350CB11A}" fitToPage="1" hiddenColumns="1" showRuler="0" topLeftCell="C4">
      <selection activeCell="F17" sqref="F17"/>
      <pageMargins left="0.74803149606299213" right="0.74803149606299213" top="0.98425196850393704" bottom="0.98425196850393704" header="0.51181102362204722" footer="0.51181102362204722"/>
      <pageSetup paperSize="8" scale="49"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65" fitToWidth="2" orientation="landscape" r:id="rId4"/>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opLeftCell="C23" workbookViewId="0">
      <selection activeCell="E49" sqref="E49"/>
    </sheetView>
  </sheetViews>
  <sheetFormatPr defaultRowHeight="13.2" x14ac:dyDescent="0.25"/>
  <cols>
    <col min="1" max="2" width="9.109375" hidden="1" customWidth="1"/>
    <col min="3" max="3" width="25.109375" customWidth="1"/>
    <col min="4" max="4" width="18.33203125" customWidth="1"/>
    <col min="5" max="5" width="48.44140625" style="55" customWidth="1"/>
  </cols>
  <sheetData>
    <row r="1" spans="3:5" x14ac:dyDescent="0.25">
      <c r="C1" s="19" t="s">
        <v>311</v>
      </c>
      <c r="E1" s="19" t="s">
        <v>312</v>
      </c>
    </row>
    <row r="2" spans="3:5" ht="13.8" thickBot="1" x14ac:dyDescent="0.3"/>
    <row r="3" spans="3:5" x14ac:dyDescent="0.25">
      <c r="C3" s="1" t="s">
        <v>6</v>
      </c>
      <c r="D3" s="2" t="s">
        <v>83</v>
      </c>
      <c r="E3" s="3" t="s">
        <v>8</v>
      </c>
    </row>
    <row r="4" spans="3:5" x14ac:dyDescent="0.25">
      <c r="C4" s="6" t="s">
        <v>9</v>
      </c>
      <c r="D4" s="7"/>
      <c r="E4" s="8"/>
    </row>
    <row r="5" spans="3:5" ht="52.5" customHeight="1" x14ac:dyDescent="0.25">
      <c r="C5" s="4" t="s">
        <v>10</v>
      </c>
      <c r="D5" s="20">
        <v>15000000</v>
      </c>
      <c r="E5" s="5" t="s">
        <v>154</v>
      </c>
    </row>
    <row r="6" spans="3:5" ht="39.6" x14ac:dyDescent="0.25">
      <c r="C6" s="4" t="s">
        <v>115</v>
      </c>
      <c r="D6" s="39">
        <v>639340</v>
      </c>
      <c r="E6" s="5" t="s">
        <v>305</v>
      </c>
    </row>
    <row r="7" spans="3:5" ht="26.4" x14ac:dyDescent="0.25">
      <c r="C7" s="4" t="s">
        <v>12</v>
      </c>
      <c r="D7" s="39">
        <v>11180584</v>
      </c>
      <c r="E7" s="58"/>
    </row>
    <row r="8" spans="3:5" ht="39.6" x14ac:dyDescent="0.25">
      <c r="C8" s="4" t="s">
        <v>29</v>
      </c>
      <c r="D8" s="39">
        <v>10445482</v>
      </c>
      <c r="E8" s="5" t="s">
        <v>308</v>
      </c>
    </row>
    <row r="9" spans="3:5" ht="145.19999999999999" x14ac:dyDescent="0.25">
      <c r="C9" s="4" t="s">
        <v>30</v>
      </c>
      <c r="D9" s="20">
        <v>735102</v>
      </c>
      <c r="E9" s="208" t="s">
        <v>158</v>
      </c>
    </row>
    <row r="10" spans="3:5" x14ac:dyDescent="0.25">
      <c r="C10" s="9" t="s">
        <v>13</v>
      </c>
      <c r="D10" s="10"/>
      <c r="E10" s="11"/>
    </row>
    <row r="11" spans="3:5" ht="26.4" x14ac:dyDescent="0.25">
      <c r="C11" s="4" t="s">
        <v>14</v>
      </c>
      <c r="D11" s="21"/>
      <c r="E11" s="22"/>
    </row>
    <row r="12" spans="3:5" ht="26.4" x14ac:dyDescent="0.25">
      <c r="C12" s="4" t="s">
        <v>15</v>
      </c>
      <c r="D12" s="31">
        <v>64547</v>
      </c>
      <c r="E12" s="5" t="s">
        <v>39</v>
      </c>
    </row>
    <row r="13" spans="3:5" ht="39.6" x14ac:dyDescent="0.25">
      <c r="C13" s="4" t="s">
        <v>16</v>
      </c>
      <c r="D13" s="31">
        <v>11173</v>
      </c>
      <c r="E13" s="32" t="s">
        <v>40</v>
      </c>
    </row>
    <row r="14" spans="3:5" x14ac:dyDescent="0.25">
      <c r="C14" s="4" t="s">
        <v>31</v>
      </c>
      <c r="D14" s="18">
        <v>1134</v>
      </c>
      <c r="E14" s="5"/>
    </row>
    <row r="15" spans="3:5" x14ac:dyDescent="0.25">
      <c r="C15" s="4" t="s">
        <v>32</v>
      </c>
      <c r="D15" s="18">
        <v>9336</v>
      </c>
      <c r="E15" s="5"/>
    </row>
    <row r="16" spans="3:5" x14ac:dyDescent="0.25">
      <c r="C16" s="4" t="s">
        <v>307</v>
      </c>
      <c r="D16" s="18">
        <v>1404</v>
      </c>
      <c r="E16" s="210"/>
    </row>
    <row r="17" spans="3:5" x14ac:dyDescent="0.25">
      <c r="C17" s="4" t="s">
        <v>38</v>
      </c>
      <c r="D17" s="18">
        <v>11874</v>
      </c>
      <c r="E17" s="5"/>
    </row>
    <row r="18" spans="3:5" ht="26.4" x14ac:dyDescent="0.25">
      <c r="C18" s="4" t="s">
        <v>17</v>
      </c>
      <c r="D18" s="21"/>
      <c r="E18" s="22"/>
    </row>
    <row r="19" spans="3:5" x14ac:dyDescent="0.25">
      <c r="C19" s="12" t="s">
        <v>18</v>
      </c>
      <c r="D19" s="13"/>
      <c r="E19" s="14"/>
    </row>
    <row r="20" spans="3:5" ht="26.4" x14ac:dyDescent="0.25">
      <c r="C20" s="4" t="s">
        <v>19</v>
      </c>
      <c r="D20" s="23"/>
      <c r="E20" s="22"/>
    </row>
    <row r="21" spans="3:5" ht="26.4" x14ac:dyDescent="0.25">
      <c r="C21" s="4" t="s">
        <v>20</v>
      </c>
      <c r="D21" s="23"/>
      <c r="E21" s="22"/>
    </row>
    <row r="22" spans="3:5" ht="39.6" x14ac:dyDescent="0.25">
      <c r="C22" s="4" t="s">
        <v>36</v>
      </c>
      <c r="D22" s="53">
        <v>122588</v>
      </c>
      <c r="E22" s="5" t="s">
        <v>156</v>
      </c>
    </row>
    <row r="23" spans="3:5" ht="39.6" x14ac:dyDescent="0.25">
      <c r="C23" s="4" t="s">
        <v>155</v>
      </c>
      <c r="D23" s="53">
        <v>104625.60000000001</v>
      </c>
      <c r="E23" s="5" t="s">
        <v>157</v>
      </c>
    </row>
    <row r="24" spans="3:5" x14ac:dyDescent="0.25">
      <c r="C24" s="4" t="s">
        <v>35</v>
      </c>
      <c r="D24" s="30">
        <v>3064.7</v>
      </c>
      <c r="E24" s="5" t="s">
        <v>389</v>
      </c>
    </row>
    <row r="25" spans="3:5" ht="26.4" x14ac:dyDescent="0.25">
      <c r="C25" s="4" t="s">
        <v>386</v>
      </c>
      <c r="D25" s="53">
        <v>2615.64</v>
      </c>
      <c r="E25" s="5" t="s">
        <v>157</v>
      </c>
    </row>
    <row r="26" spans="3:5" ht="26.4" x14ac:dyDescent="0.25">
      <c r="C26" s="4" t="s">
        <v>21</v>
      </c>
      <c r="D26" s="23"/>
      <c r="E26" s="22"/>
    </row>
    <row r="27" spans="3:5" ht="26.4" x14ac:dyDescent="0.25">
      <c r="C27" s="4" t="s">
        <v>36</v>
      </c>
      <c r="D27" s="20">
        <v>28195240</v>
      </c>
      <c r="E27" s="198" t="s">
        <v>285</v>
      </c>
    </row>
    <row r="28" spans="3:5" x14ac:dyDescent="0.25">
      <c r="C28" s="4" t="s">
        <v>35</v>
      </c>
      <c r="D28" s="20">
        <v>704881</v>
      </c>
      <c r="E28" s="198" t="s">
        <v>285</v>
      </c>
    </row>
    <row r="29" spans="3:5" ht="26.4" x14ac:dyDescent="0.25">
      <c r="C29" s="4" t="s">
        <v>22</v>
      </c>
      <c r="D29" s="23"/>
      <c r="E29" s="57"/>
    </row>
    <row r="30" spans="3:5" ht="39.6" x14ac:dyDescent="0.25">
      <c r="C30" s="4" t="s">
        <v>33</v>
      </c>
      <c r="D30" s="54">
        <v>4.7394953135286655E-3</v>
      </c>
      <c r="E30" s="25" t="s">
        <v>446</v>
      </c>
    </row>
    <row r="31" spans="3:5" ht="26.4" x14ac:dyDescent="0.25">
      <c r="C31" s="4" t="s">
        <v>34</v>
      </c>
      <c r="D31" s="54">
        <v>1.7110260336906585E-2</v>
      </c>
      <c r="E31" s="25" t="s">
        <v>51</v>
      </c>
    </row>
    <row r="32" spans="3:5" x14ac:dyDescent="0.25">
      <c r="C32" s="15" t="s">
        <v>23</v>
      </c>
      <c r="D32" s="16"/>
      <c r="E32" s="17"/>
    </row>
    <row r="33" spans="3:5" ht="34.200000000000003" x14ac:dyDescent="0.25">
      <c r="C33" s="499" t="s">
        <v>441</v>
      </c>
      <c r="D33" s="516">
        <v>85.208030149769968</v>
      </c>
      <c r="E33" s="5"/>
    </row>
    <row r="34" spans="3:5" ht="22.8" x14ac:dyDescent="0.25">
      <c r="C34" s="499" t="s">
        <v>442</v>
      </c>
      <c r="D34" s="517">
        <v>91.204555095115339</v>
      </c>
      <c r="E34" s="56"/>
    </row>
    <row r="35" spans="3:5" ht="34.200000000000003" x14ac:dyDescent="0.25">
      <c r="C35" s="506" t="s">
        <v>443</v>
      </c>
      <c r="D35" s="515">
        <v>2.6992761080819441</v>
      </c>
      <c r="E35" s="5"/>
    </row>
    <row r="36" spans="3:5" ht="34.799999999999997" thickBot="1" x14ac:dyDescent="0.3">
      <c r="C36" s="496" t="s">
        <v>444</v>
      </c>
      <c r="D36" s="751">
        <v>2.5218038699946264</v>
      </c>
      <c r="E36" s="520"/>
    </row>
  </sheetData>
  <customSheetViews>
    <customSheetView guid="{80A75E33-4D87-4F83-AFC9-AA5279B2E196}" fitToPage="1" hiddenColumns="1" topLeftCell="C1">
      <selection activeCell="H31" sqref="H31"/>
      <pageMargins left="0.74803149606299213" right="0.74803149606299213" top="0.98425196850393704" bottom="0.98425196850393704" header="0.51181102362204722" footer="0.51181102362204722"/>
      <pageSetup paperSize="8" scale="77" orientation="landscape" r:id="rId1"/>
      <headerFooter alignWithMargins="0"/>
    </customSheetView>
    <customSheetView guid="{DC1A4EE8-8DA0-4EC2-BCFE-F62B7880A8AA}" fitToPage="1" hiddenColumns="1" showRuler="0" topLeftCell="C20">
      <selection activeCell="H31" sqref="H31"/>
      <pageMargins left="0.74803149606299213" right="0.74803149606299213" top="0.98425196850393704" bottom="0.98425196850393704" header="0.51181102362204722" footer="0.51181102362204722"/>
      <pageSetup paperSize="8" scale="77" orientation="landscape" r:id="rId2"/>
      <headerFooter alignWithMargins="0"/>
    </customSheetView>
    <customSheetView guid="{2600A3E7-A32D-4672-AD83-1E0E350CB11A}" fitToPage="1" hiddenColumns="1" showRuler="0" topLeftCell="C1">
      <selection activeCell="H31" sqref="H31"/>
      <pageMargins left="0.74803149606299213" right="0.74803149606299213" top="0.98425196850393704" bottom="0.98425196850393704" header="0.51181102362204722" footer="0.51181102362204722"/>
      <pageSetup paperSize="8" scale="77"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7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8"/>
  <sheetViews>
    <sheetView zoomScaleNormal="100" workbookViewId="0">
      <selection activeCell="F8" sqref="F8"/>
    </sheetView>
  </sheetViews>
  <sheetFormatPr defaultRowHeight="13.2" x14ac:dyDescent="0.25"/>
  <cols>
    <col min="1" max="1" width="2.44140625" customWidth="1"/>
    <col min="2" max="2" width="54" customWidth="1"/>
    <col min="3" max="3" width="13.88671875" customWidth="1"/>
    <col min="4" max="4" width="15.33203125" customWidth="1"/>
  </cols>
  <sheetData>
    <row r="1" spans="2:4" ht="15.6" x14ac:dyDescent="0.25">
      <c r="B1" s="762" t="s">
        <v>539</v>
      </c>
    </row>
    <row r="2" spans="2:4" ht="15.6" x14ac:dyDescent="0.25">
      <c r="B2" s="762"/>
    </row>
    <row r="3" spans="2:4" s="787" customFormat="1" ht="38.25" customHeight="1" x14ac:dyDescent="0.25">
      <c r="B3" s="892" t="s">
        <v>552</v>
      </c>
      <c r="C3" s="892"/>
      <c r="D3" s="892"/>
    </row>
    <row r="4" spans="2:4" ht="15.75" customHeight="1" x14ac:dyDescent="0.25">
      <c r="B4" s="894" t="s">
        <v>540</v>
      </c>
      <c r="C4" s="894"/>
      <c r="D4" s="894"/>
    </row>
    <row r="5" spans="2:4" ht="104.25" customHeight="1" x14ac:dyDescent="0.25">
      <c r="B5" s="896" t="s">
        <v>535</v>
      </c>
      <c r="C5" s="896"/>
      <c r="D5" s="896"/>
    </row>
    <row r="6" spans="2:4" ht="15.75" customHeight="1" x14ac:dyDescent="0.25">
      <c r="B6" s="893"/>
      <c r="C6" s="893"/>
      <c r="D6" s="893"/>
    </row>
    <row r="7" spans="2:4" ht="15.75" customHeight="1" x14ac:dyDescent="0.25">
      <c r="B7" s="894" t="s">
        <v>541</v>
      </c>
      <c r="C7" s="894"/>
      <c r="D7" s="894"/>
    </row>
    <row r="8" spans="2:4" ht="91.5" customHeight="1" x14ac:dyDescent="0.25">
      <c r="B8" s="895" t="s">
        <v>553</v>
      </c>
      <c r="C8" s="891"/>
      <c r="D8" s="891"/>
    </row>
    <row r="9" spans="2:4" ht="15.75" customHeight="1" x14ac:dyDescent="0.25">
      <c r="B9" s="893"/>
      <c r="C9" s="893"/>
      <c r="D9" s="893"/>
    </row>
    <row r="10" spans="2:4" ht="15.75" customHeight="1" x14ac:dyDescent="0.25">
      <c r="B10" s="894" t="s">
        <v>542</v>
      </c>
      <c r="C10" s="894"/>
      <c r="D10" s="894"/>
    </row>
    <row r="11" spans="2:4" ht="116.25" customHeight="1" x14ac:dyDescent="0.25">
      <c r="B11" s="895" t="s">
        <v>554</v>
      </c>
      <c r="C11" s="891"/>
      <c r="D11" s="891"/>
    </row>
    <row r="12" spans="2:4" ht="15.75" customHeight="1" x14ac:dyDescent="0.25">
      <c r="B12" s="891"/>
      <c r="C12" s="891"/>
      <c r="D12" s="891"/>
    </row>
    <row r="13" spans="2:4" ht="15.75" customHeight="1" x14ac:dyDescent="0.25">
      <c r="B13" s="894" t="s">
        <v>543</v>
      </c>
      <c r="C13" s="894"/>
      <c r="D13" s="894"/>
    </row>
    <row r="14" spans="2:4" ht="212.25" customHeight="1" x14ac:dyDescent="0.25">
      <c r="B14" s="891" t="s">
        <v>533</v>
      </c>
      <c r="C14" s="891"/>
      <c r="D14" s="891"/>
    </row>
    <row r="15" spans="2:4" ht="18.75" customHeight="1" x14ac:dyDescent="0.25"/>
    <row r="17" spans="6:6" ht="25.5" customHeight="1" x14ac:dyDescent="0.25"/>
    <row r="23" spans="6:6" ht="25.5" customHeight="1" x14ac:dyDescent="0.25">
      <c r="F23" s="19"/>
    </row>
    <row r="28" spans="6:6" ht="25.5" customHeight="1" x14ac:dyDescent="0.25">
      <c r="F28" s="471"/>
    </row>
    <row r="33" spans="2:6" ht="25.5" customHeight="1" x14ac:dyDescent="0.25">
      <c r="F33" s="471"/>
    </row>
    <row r="34" spans="2:6" s="785" customFormat="1" x14ac:dyDescent="0.25">
      <c r="B34"/>
      <c r="C34"/>
      <c r="D34"/>
      <c r="E34"/>
      <c r="F34" s="471"/>
    </row>
    <row r="38" spans="2:6" ht="25.5" customHeight="1" x14ac:dyDescent="0.25">
      <c r="F38" s="471"/>
    </row>
    <row r="60" ht="63.75" customHeight="1" x14ac:dyDescent="0.25"/>
    <row r="110" ht="13.5" customHeight="1" x14ac:dyDescent="0.25"/>
    <row r="134" spans="2:5" s="785" customFormat="1" ht="39" customHeight="1" x14ac:dyDescent="0.25">
      <c r="B134"/>
      <c r="C134"/>
      <c r="D134"/>
      <c r="E134"/>
    </row>
    <row r="135" spans="2:5" ht="25.5" customHeight="1" x14ac:dyDescent="0.25"/>
    <row r="159" ht="51" customHeight="1" x14ac:dyDescent="0.25"/>
    <row r="161" ht="51.75" customHeight="1" x14ac:dyDescent="0.25"/>
    <row r="199" spans="2:5" s="763" customFormat="1" x14ac:dyDescent="0.25">
      <c r="B199"/>
      <c r="C199"/>
      <c r="D199"/>
      <c r="E199"/>
    </row>
    <row r="200" spans="2:5" s="763" customFormat="1" x14ac:dyDescent="0.25">
      <c r="B200"/>
      <c r="C200"/>
      <c r="D200"/>
      <c r="E200"/>
    </row>
    <row r="201" spans="2:5" s="763" customFormat="1" x14ac:dyDescent="0.25">
      <c r="B201"/>
      <c r="C201"/>
      <c r="D201"/>
      <c r="E201"/>
    </row>
    <row r="202" spans="2:5" s="763" customFormat="1" x14ac:dyDescent="0.25">
      <c r="B202"/>
      <c r="C202"/>
      <c r="D202"/>
      <c r="E202"/>
    </row>
    <row r="203" spans="2:5" s="763" customFormat="1" x14ac:dyDescent="0.25">
      <c r="B203"/>
      <c r="C203"/>
      <c r="D203"/>
      <c r="E203"/>
    </row>
    <row r="207" spans="2:5" ht="52.5" customHeight="1" x14ac:dyDescent="0.25"/>
    <row r="212" spans="2:5" s="763" customFormat="1" x14ac:dyDescent="0.25">
      <c r="B212"/>
      <c r="C212"/>
      <c r="D212"/>
      <c r="E212"/>
    </row>
    <row r="213" spans="2:5" s="763" customFormat="1" x14ac:dyDescent="0.25">
      <c r="B213"/>
      <c r="C213"/>
      <c r="D213"/>
      <c r="E213"/>
    </row>
    <row r="214" spans="2:5" s="763" customFormat="1" x14ac:dyDescent="0.25">
      <c r="B214"/>
      <c r="C214"/>
      <c r="D214"/>
      <c r="E214"/>
    </row>
    <row r="215" spans="2:5" s="763" customFormat="1" x14ac:dyDescent="0.25">
      <c r="B215"/>
      <c r="C215"/>
      <c r="D215"/>
      <c r="E215"/>
    </row>
    <row r="216" spans="2:5" s="763" customFormat="1" x14ac:dyDescent="0.25">
      <c r="B216"/>
      <c r="C216"/>
      <c r="D216"/>
      <c r="E216"/>
    </row>
    <row r="217" spans="2:5" s="763" customFormat="1" x14ac:dyDescent="0.25">
      <c r="B217"/>
      <c r="C217"/>
      <c r="D217"/>
      <c r="E217"/>
    </row>
    <row r="218" spans="2:5" s="763" customFormat="1" x14ac:dyDescent="0.25">
      <c r="B218"/>
      <c r="C218"/>
      <c r="D218"/>
      <c r="E218"/>
    </row>
    <row r="219" spans="2:5" s="763" customFormat="1" x14ac:dyDescent="0.25">
      <c r="B219"/>
      <c r="C219"/>
      <c r="D219"/>
      <c r="E219"/>
    </row>
    <row r="220" spans="2:5" s="763" customFormat="1" x14ac:dyDescent="0.25">
      <c r="B220"/>
      <c r="C220"/>
      <c r="D220"/>
      <c r="E220"/>
    </row>
    <row r="221" spans="2:5" s="763" customFormat="1" x14ac:dyDescent="0.25">
      <c r="B221"/>
      <c r="C221"/>
      <c r="D221"/>
      <c r="E221"/>
    </row>
    <row r="222" spans="2:5" s="763" customFormat="1" x14ac:dyDescent="0.25">
      <c r="B222"/>
      <c r="C222"/>
      <c r="D222"/>
      <c r="E222"/>
    </row>
    <row r="230" spans="2:5" s="772" customFormat="1" x14ac:dyDescent="0.25">
      <c r="B230"/>
      <c r="C230"/>
      <c r="D230"/>
      <c r="E230"/>
    </row>
    <row r="232" spans="2:5" s="772" customFormat="1" x14ac:dyDescent="0.25">
      <c r="B232"/>
      <c r="C232"/>
      <c r="D232"/>
      <c r="E232"/>
    </row>
    <row r="234" spans="2:5" ht="105.75" customHeight="1" x14ac:dyDescent="0.25"/>
    <row r="254" ht="26.25" customHeight="1" x14ac:dyDescent="0.25"/>
    <row r="257" ht="55.5" customHeight="1" x14ac:dyDescent="0.25"/>
    <row r="258" ht="6.75" customHeight="1" x14ac:dyDescent="0.25"/>
    <row r="274" spans="2:5" s="765" customFormat="1" x14ac:dyDescent="0.25">
      <c r="B274"/>
      <c r="C274"/>
      <c r="D274"/>
      <c r="E274"/>
    </row>
    <row r="275" spans="2:5" s="765" customFormat="1" x14ac:dyDescent="0.25">
      <c r="B275"/>
      <c r="C275"/>
      <c r="D275"/>
      <c r="E275"/>
    </row>
    <row r="276" spans="2:5" s="765" customFormat="1" x14ac:dyDescent="0.25">
      <c r="B276"/>
      <c r="C276"/>
      <c r="D276"/>
      <c r="E276"/>
    </row>
    <row r="277" spans="2:5" s="765" customFormat="1" x14ac:dyDescent="0.25">
      <c r="B277"/>
      <c r="C277"/>
      <c r="D277"/>
      <c r="E277"/>
    </row>
    <row r="278" spans="2:5" s="765" customFormat="1" x14ac:dyDescent="0.25">
      <c r="B278"/>
      <c r="C278"/>
      <c r="D278"/>
      <c r="E278"/>
    </row>
    <row r="279" spans="2:5" s="765" customFormat="1" x14ac:dyDescent="0.25">
      <c r="B279"/>
      <c r="C279"/>
      <c r="D279"/>
      <c r="E279"/>
    </row>
    <row r="280" spans="2:5" s="765" customFormat="1" x14ac:dyDescent="0.25">
      <c r="B280"/>
      <c r="C280"/>
      <c r="D280"/>
      <c r="E280"/>
    </row>
    <row r="281" spans="2:5" s="765" customFormat="1" x14ac:dyDescent="0.25">
      <c r="B281"/>
      <c r="C281"/>
      <c r="D281"/>
      <c r="E281"/>
    </row>
    <row r="282" spans="2:5" s="765" customFormat="1" x14ac:dyDescent="0.25">
      <c r="B282"/>
      <c r="C282"/>
      <c r="D282"/>
      <c r="E282"/>
    </row>
    <row r="284" spans="2:5" s="763" customFormat="1" ht="78.75" customHeight="1" x14ac:dyDescent="0.25">
      <c r="B284"/>
      <c r="C284"/>
      <c r="D284"/>
      <c r="E284"/>
    </row>
    <row r="294" spans="2:5" ht="38.25" customHeight="1" x14ac:dyDescent="0.25"/>
    <row r="297" spans="2:5" ht="25.5" customHeight="1" x14ac:dyDescent="0.25"/>
    <row r="298" spans="2:5" ht="38.25" customHeight="1" x14ac:dyDescent="0.25"/>
    <row r="299" spans="2:5" ht="25.5" customHeight="1" x14ac:dyDescent="0.25"/>
    <row r="300" spans="2:5" ht="25.5" customHeight="1" x14ac:dyDescent="0.25"/>
    <row r="301" spans="2:5" ht="41.25" customHeight="1" x14ac:dyDescent="0.25"/>
    <row r="302" spans="2:5" ht="38.25" customHeight="1" x14ac:dyDescent="0.25"/>
    <row r="303" spans="2:5" ht="38.25" customHeight="1" x14ac:dyDescent="0.25"/>
    <row r="304" spans="2:5" s="785" customFormat="1" ht="12" customHeight="1" x14ac:dyDescent="0.25">
      <c r="B304"/>
      <c r="C304"/>
      <c r="D304"/>
      <c r="E304"/>
    </row>
    <row r="306" spans="2:5" ht="25.5" customHeight="1" x14ac:dyDescent="0.25"/>
    <row r="307" spans="2:5" ht="25.5" customHeight="1" x14ac:dyDescent="0.25"/>
    <row r="308" spans="2:5" ht="24.75" customHeight="1" x14ac:dyDescent="0.25"/>
    <row r="309" spans="2:5" ht="25.5" customHeight="1" x14ac:dyDescent="0.25"/>
    <row r="310" spans="2:5" ht="25.5" customHeight="1" x14ac:dyDescent="0.25"/>
    <row r="311" spans="2:5" ht="25.5" customHeight="1" x14ac:dyDescent="0.25"/>
    <row r="312" spans="2:5" ht="38.25" customHeight="1" x14ac:dyDescent="0.25"/>
    <row r="313" spans="2:5" ht="38.25" customHeight="1" x14ac:dyDescent="0.25"/>
    <row r="314" spans="2:5" ht="38.25" customHeight="1" x14ac:dyDescent="0.25"/>
    <row r="315" spans="2:5" ht="51" customHeight="1" x14ac:dyDescent="0.25"/>
    <row r="316" spans="2:5" s="772" customFormat="1" ht="38.25" customHeight="1" x14ac:dyDescent="0.25">
      <c r="B316"/>
      <c r="C316"/>
      <c r="D316"/>
      <c r="E316"/>
    </row>
    <row r="317" spans="2:5" s="772" customFormat="1" ht="12.75" customHeight="1" x14ac:dyDescent="0.25">
      <c r="B317"/>
      <c r="C317"/>
      <c r="D317"/>
      <c r="E317"/>
    </row>
    <row r="318" spans="2:5" ht="11.25" customHeight="1" x14ac:dyDescent="0.25"/>
  </sheetData>
  <customSheetViews>
    <customSheetView guid="{80A75E33-4D87-4F83-AFC9-AA5279B2E196}">
      <selection activeCell="D14" sqref="D14"/>
      <pageMargins left="0.75" right="0.75" top="1" bottom="1" header="0.5" footer="0.5"/>
      <pageSetup paperSize="9" orientation="portrait" r:id="rId1"/>
      <headerFooter alignWithMargins="0"/>
    </customSheetView>
    <customSheetView guid="{DC1A4EE8-8DA0-4EC2-BCFE-F62B7880A8AA}" showRuler="0">
      <selection activeCell="D14" sqref="D14"/>
      <pageMargins left="0.75" right="0.75" top="1" bottom="1" header="0.5" footer="0.5"/>
      <pageSetup paperSize="9" orientation="portrait" r:id="rId2"/>
      <headerFooter alignWithMargins="0"/>
    </customSheetView>
    <customSheetView guid="{2600A3E7-A32D-4672-AD83-1E0E350CB11A}" showRuler="0">
      <selection activeCell="D14" sqref="D14"/>
      <pageMargins left="0.75" right="0.75" top="1" bottom="1" header="0.5" footer="0.5"/>
      <pageSetup paperSize="9" orientation="portrait" r:id="rId3"/>
      <headerFooter alignWithMargins="0"/>
    </customSheetView>
  </customSheetViews>
  <mergeCells count="12">
    <mergeCell ref="B14:D14"/>
    <mergeCell ref="B3:D3"/>
    <mergeCell ref="B12:D12"/>
    <mergeCell ref="B6:D6"/>
    <mergeCell ref="B7:D7"/>
    <mergeCell ref="B8:D8"/>
    <mergeCell ref="B13:D13"/>
    <mergeCell ref="B4:D4"/>
    <mergeCell ref="B5:D5"/>
    <mergeCell ref="B9:D9"/>
    <mergeCell ref="B10:D10"/>
    <mergeCell ref="B11:D11"/>
  </mergeCells>
  <phoneticPr fontId="4" type="noConversion"/>
  <pageMargins left="0.75" right="0.75" top="1" bottom="1" header="0.5" footer="0.5"/>
  <pageSetup paperSize="9" orientation="portrait" r:id="rId4"/>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
  <sheetViews>
    <sheetView topLeftCell="C4" workbookViewId="0">
      <selection activeCell="H26" sqref="H26"/>
    </sheetView>
  </sheetViews>
  <sheetFormatPr defaultRowHeight="13.2" x14ac:dyDescent="0.25"/>
  <cols>
    <col min="1" max="2" width="9.109375" hidden="1" customWidth="1"/>
    <col min="3" max="3" width="25.109375" customWidth="1"/>
    <col min="4" max="40" width="11.6640625" customWidth="1"/>
    <col min="41" max="41" width="13.33203125" customWidth="1"/>
  </cols>
  <sheetData>
    <row r="1" spans="3:41" x14ac:dyDescent="0.25">
      <c r="C1" s="19" t="s">
        <v>314</v>
      </c>
    </row>
    <row r="2" spans="3:41" ht="13.8" thickBot="1" x14ac:dyDescent="0.3">
      <c r="C2" s="47"/>
    </row>
    <row r="3" spans="3:41" ht="102.75" customHeight="1" thickBot="1" x14ac:dyDescent="0.3">
      <c r="D3" s="83" t="s">
        <v>190</v>
      </c>
      <c r="E3" s="84" t="s">
        <v>304</v>
      </c>
      <c r="F3" s="84" t="s">
        <v>191</v>
      </c>
      <c r="G3" s="84" t="s">
        <v>192</v>
      </c>
      <c r="H3" s="84" t="s">
        <v>193</v>
      </c>
      <c r="I3" s="84" t="s">
        <v>194</v>
      </c>
      <c r="J3" s="85" t="s">
        <v>196</v>
      </c>
      <c r="K3" s="84" t="s">
        <v>197</v>
      </c>
      <c r="L3" s="84" t="s">
        <v>198</v>
      </c>
      <c r="M3" s="84" t="s">
        <v>199</v>
      </c>
      <c r="N3" s="84" t="s">
        <v>200</v>
      </c>
      <c r="O3" s="84" t="s">
        <v>201</v>
      </c>
      <c r="P3" s="84" t="s">
        <v>202</v>
      </c>
      <c r="Q3" s="85" t="s">
        <v>203</v>
      </c>
      <c r="R3" s="84" t="s">
        <v>204</v>
      </c>
      <c r="S3" s="84" t="s">
        <v>205</v>
      </c>
      <c r="T3" s="84" t="s">
        <v>206</v>
      </c>
      <c r="U3" s="84" t="s">
        <v>207</v>
      </c>
      <c r="V3" s="84" t="s">
        <v>208</v>
      </c>
      <c r="W3" s="84" t="s">
        <v>209</v>
      </c>
      <c r="X3" s="85" t="s">
        <v>210</v>
      </c>
      <c r="Y3" s="84" t="s">
        <v>211</v>
      </c>
      <c r="Z3" s="84" t="s">
        <v>212</v>
      </c>
      <c r="AA3" s="84" t="s">
        <v>213</v>
      </c>
      <c r="AB3" s="84" t="s">
        <v>214</v>
      </c>
      <c r="AC3" s="85" t="s">
        <v>215</v>
      </c>
      <c r="AD3" s="84" t="s">
        <v>216</v>
      </c>
      <c r="AE3" s="84" t="s">
        <v>217</v>
      </c>
      <c r="AF3" s="84" t="s">
        <v>218</v>
      </c>
      <c r="AG3" s="84" t="s">
        <v>219</v>
      </c>
      <c r="AH3" s="84" t="s">
        <v>220</v>
      </c>
      <c r="AI3" s="84" t="s">
        <v>221</v>
      </c>
      <c r="AJ3" s="84" t="s">
        <v>222</v>
      </c>
      <c r="AK3" s="84" t="s">
        <v>223</v>
      </c>
      <c r="AL3" s="84" t="s">
        <v>224</v>
      </c>
      <c r="AM3" s="84" t="s">
        <v>225</v>
      </c>
      <c r="AN3" s="84" t="s">
        <v>226</v>
      </c>
      <c r="AO3" s="86" t="s">
        <v>227</v>
      </c>
    </row>
    <row r="4" spans="3:41" x14ac:dyDescent="0.25">
      <c r="C4" s="349" t="s">
        <v>6</v>
      </c>
      <c r="D4" s="345"/>
      <c r="E4" s="50"/>
      <c r="F4" s="50"/>
      <c r="G4" s="50"/>
      <c r="H4" s="50"/>
      <c r="I4" s="50"/>
      <c r="J4" s="148"/>
      <c r="K4" s="50"/>
      <c r="L4" s="50"/>
      <c r="M4" s="50"/>
      <c r="N4" s="50"/>
      <c r="O4" s="50"/>
      <c r="P4" s="50"/>
      <c r="Q4" s="148"/>
      <c r="R4" s="50"/>
      <c r="S4" s="50"/>
      <c r="T4" s="50"/>
      <c r="U4" s="50"/>
      <c r="V4" s="50"/>
      <c r="W4" s="50"/>
      <c r="X4" s="148"/>
      <c r="Y4" s="50"/>
      <c r="Z4" s="50"/>
      <c r="AA4" s="50"/>
      <c r="AB4" s="50"/>
      <c r="AC4" s="148"/>
      <c r="AD4" s="50"/>
      <c r="AE4" s="50"/>
      <c r="AF4" s="50"/>
      <c r="AG4" s="50"/>
      <c r="AH4" s="50"/>
      <c r="AI4" s="50"/>
      <c r="AJ4" s="50"/>
      <c r="AK4" s="50"/>
      <c r="AL4" s="50"/>
      <c r="AM4" s="50"/>
      <c r="AN4" s="206"/>
      <c r="AO4" s="90"/>
    </row>
    <row r="5" spans="3:41" x14ac:dyDescent="0.25">
      <c r="C5" s="350" t="s">
        <v>13</v>
      </c>
      <c r="D5" s="344"/>
      <c r="E5" s="158"/>
      <c r="F5" s="158"/>
      <c r="G5" s="158"/>
      <c r="H5" s="158"/>
      <c r="I5" s="158"/>
      <c r="J5" s="121"/>
      <c r="K5" s="158"/>
      <c r="L5" s="158"/>
      <c r="M5" s="158"/>
      <c r="N5" s="158"/>
      <c r="O5" s="158"/>
      <c r="P5" s="158"/>
      <c r="Q5" s="121"/>
      <c r="R5" s="158"/>
      <c r="S5" s="158"/>
      <c r="T5" s="158"/>
      <c r="U5" s="158"/>
      <c r="V5" s="158"/>
      <c r="W5" s="158"/>
      <c r="X5" s="121"/>
      <c r="Y5" s="158"/>
      <c r="Z5" s="158"/>
      <c r="AA5" s="158"/>
      <c r="AB5" s="158"/>
      <c r="AC5" s="121"/>
      <c r="AD5" s="158"/>
      <c r="AE5" s="158"/>
      <c r="AF5" s="158"/>
      <c r="AG5" s="158"/>
      <c r="AH5" s="158"/>
      <c r="AI5" s="158"/>
      <c r="AJ5" s="158"/>
      <c r="AK5" s="158"/>
      <c r="AL5" s="158"/>
      <c r="AM5" s="158"/>
      <c r="AN5" s="209"/>
      <c r="AO5" s="94"/>
    </row>
    <row r="6" spans="3:41" ht="26.4" x14ac:dyDescent="0.25">
      <c r="C6" s="351" t="s">
        <v>15</v>
      </c>
      <c r="D6" s="353">
        <v>9735</v>
      </c>
      <c r="E6" s="52">
        <v>4425</v>
      </c>
      <c r="F6" s="52"/>
      <c r="G6" s="52"/>
      <c r="H6" s="52">
        <v>5310</v>
      </c>
      <c r="I6" s="52"/>
      <c r="J6" s="353">
        <v>6967</v>
      </c>
      <c r="K6" s="52">
        <v>1195</v>
      </c>
      <c r="L6" s="52"/>
      <c r="M6" s="52">
        <v>3238</v>
      </c>
      <c r="N6" s="52">
        <v>2534</v>
      </c>
      <c r="O6" s="52"/>
      <c r="P6" s="52"/>
      <c r="Q6" s="353">
        <v>20394</v>
      </c>
      <c r="R6" s="52"/>
      <c r="S6" s="52"/>
      <c r="T6" s="52">
        <v>6130</v>
      </c>
      <c r="U6" s="52">
        <v>3422</v>
      </c>
      <c r="V6" s="52">
        <v>5380</v>
      </c>
      <c r="W6" s="52">
        <v>5462</v>
      </c>
      <c r="X6" s="353">
        <v>7085</v>
      </c>
      <c r="Y6" s="52"/>
      <c r="Z6" s="52">
        <v>2395</v>
      </c>
      <c r="AA6" s="52">
        <v>1008</v>
      </c>
      <c r="AB6" s="52">
        <v>3682</v>
      </c>
      <c r="AC6" s="353">
        <v>20366</v>
      </c>
      <c r="AD6" s="52"/>
      <c r="AE6" s="52">
        <v>1849</v>
      </c>
      <c r="AF6" s="52">
        <v>3029</v>
      </c>
      <c r="AG6" s="52"/>
      <c r="AH6" s="52">
        <v>3278</v>
      </c>
      <c r="AI6" s="52">
        <v>2979</v>
      </c>
      <c r="AJ6" s="52">
        <v>3419</v>
      </c>
      <c r="AK6" s="52">
        <v>1353</v>
      </c>
      <c r="AL6" s="52"/>
      <c r="AM6" s="52"/>
      <c r="AN6" s="207">
        <v>4459</v>
      </c>
      <c r="AO6" s="354">
        <v>64547</v>
      </c>
    </row>
    <row r="7" spans="3:41" ht="39.6" x14ac:dyDescent="0.25">
      <c r="C7" s="351" t="s">
        <v>388</v>
      </c>
      <c r="D7" s="353">
        <v>2624</v>
      </c>
      <c r="E7" s="52">
        <v>755</v>
      </c>
      <c r="F7" s="52"/>
      <c r="G7" s="52"/>
      <c r="H7" s="52">
        <v>1869</v>
      </c>
      <c r="I7" s="52"/>
      <c r="J7" s="353">
        <v>2628</v>
      </c>
      <c r="K7" s="52">
        <v>527</v>
      </c>
      <c r="L7" s="52"/>
      <c r="M7" s="52">
        <v>1333</v>
      </c>
      <c r="N7" s="52">
        <v>768</v>
      </c>
      <c r="O7" s="52"/>
      <c r="P7" s="52"/>
      <c r="Q7" s="353">
        <v>1913</v>
      </c>
      <c r="R7" s="52"/>
      <c r="S7" s="52"/>
      <c r="T7" s="52">
        <v>465</v>
      </c>
      <c r="U7" s="52">
        <v>560</v>
      </c>
      <c r="V7" s="52">
        <v>172</v>
      </c>
      <c r="W7" s="52">
        <v>716</v>
      </c>
      <c r="X7" s="353">
        <v>1538</v>
      </c>
      <c r="Y7" s="52"/>
      <c r="Z7" s="52">
        <v>521</v>
      </c>
      <c r="AA7" s="52">
        <v>164</v>
      </c>
      <c r="AB7" s="52">
        <v>853</v>
      </c>
      <c r="AC7" s="353">
        <v>2470</v>
      </c>
      <c r="AD7" s="52"/>
      <c r="AE7" s="52">
        <v>83</v>
      </c>
      <c r="AF7" s="52">
        <v>536</v>
      </c>
      <c r="AG7" s="52"/>
      <c r="AH7" s="52">
        <v>167</v>
      </c>
      <c r="AI7" s="52">
        <v>175</v>
      </c>
      <c r="AJ7" s="52">
        <v>714</v>
      </c>
      <c r="AK7" s="52">
        <v>135</v>
      </c>
      <c r="AL7" s="52"/>
      <c r="AM7" s="52"/>
      <c r="AN7" s="207">
        <v>660</v>
      </c>
      <c r="AO7" s="354">
        <v>11173</v>
      </c>
    </row>
    <row r="8" spans="3:41" x14ac:dyDescent="0.25">
      <c r="C8" s="351" t="s">
        <v>31</v>
      </c>
      <c r="D8" s="353">
        <v>177</v>
      </c>
      <c r="E8" s="52">
        <v>72</v>
      </c>
      <c r="F8" s="52"/>
      <c r="G8" s="52"/>
      <c r="H8" s="52">
        <v>105</v>
      </c>
      <c r="I8" s="52"/>
      <c r="J8" s="353">
        <v>230</v>
      </c>
      <c r="K8" s="52">
        <v>50</v>
      </c>
      <c r="L8" s="52"/>
      <c r="M8" s="52">
        <v>115</v>
      </c>
      <c r="N8" s="52">
        <v>65</v>
      </c>
      <c r="O8" s="52"/>
      <c r="P8" s="52"/>
      <c r="Q8" s="353">
        <v>232</v>
      </c>
      <c r="R8" s="52"/>
      <c r="S8" s="52"/>
      <c r="T8" s="52">
        <v>69</v>
      </c>
      <c r="U8" s="52">
        <v>59</v>
      </c>
      <c r="V8" s="52">
        <v>59</v>
      </c>
      <c r="W8" s="52">
        <v>45</v>
      </c>
      <c r="X8" s="353">
        <v>205</v>
      </c>
      <c r="Y8" s="52"/>
      <c r="Z8" s="52">
        <v>57</v>
      </c>
      <c r="AA8" s="52">
        <v>32</v>
      </c>
      <c r="AB8" s="52">
        <v>116</v>
      </c>
      <c r="AC8" s="353">
        <v>290</v>
      </c>
      <c r="AD8" s="52"/>
      <c r="AE8" s="52">
        <v>22</v>
      </c>
      <c r="AF8" s="52">
        <v>76</v>
      </c>
      <c r="AG8" s="52"/>
      <c r="AH8" s="52">
        <v>52</v>
      </c>
      <c r="AI8" s="52">
        <v>22</v>
      </c>
      <c r="AJ8" s="52">
        <v>41</v>
      </c>
      <c r="AK8" s="52">
        <v>20</v>
      </c>
      <c r="AL8" s="52"/>
      <c r="AM8" s="52"/>
      <c r="AN8" s="207">
        <v>57</v>
      </c>
      <c r="AO8" s="354">
        <v>1134</v>
      </c>
    </row>
    <row r="9" spans="3:41" x14ac:dyDescent="0.25">
      <c r="C9" s="351" t="s">
        <v>32</v>
      </c>
      <c r="D9" s="353">
        <v>2431</v>
      </c>
      <c r="E9" s="52">
        <v>676</v>
      </c>
      <c r="F9" s="52"/>
      <c r="G9" s="52"/>
      <c r="H9" s="52">
        <v>1755</v>
      </c>
      <c r="I9" s="52"/>
      <c r="J9" s="353">
        <v>2340</v>
      </c>
      <c r="K9" s="52">
        <v>465</v>
      </c>
      <c r="L9" s="52"/>
      <c r="M9" s="52">
        <v>1199</v>
      </c>
      <c r="N9" s="52">
        <v>676</v>
      </c>
      <c r="O9" s="52"/>
      <c r="P9" s="52"/>
      <c r="Q9" s="353">
        <v>1563</v>
      </c>
      <c r="R9" s="52"/>
      <c r="S9" s="52"/>
      <c r="T9" s="52">
        <v>343</v>
      </c>
      <c r="U9" s="52">
        <v>465</v>
      </c>
      <c r="V9" s="52">
        <v>106</v>
      </c>
      <c r="W9" s="52">
        <v>649</v>
      </c>
      <c r="X9" s="353">
        <v>1193</v>
      </c>
      <c r="Y9" s="52"/>
      <c r="Z9" s="52">
        <v>407</v>
      </c>
      <c r="AA9" s="52">
        <v>120</v>
      </c>
      <c r="AB9" s="52">
        <v>666</v>
      </c>
      <c r="AC9" s="353">
        <v>1809</v>
      </c>
      <c r="AD9" s="52"/>
      <c r="AE9" s="52">
        <v>43</v>
      </c>
      <c r="AF9" s="52">
        <v>367</v>
      </c>
      <c r="AG9" s="52"/>
      <c r="AH9" s="52">
        <v>70</v>
      </c>
      <c r="AI9" s="52">
        <v>116</v>
      </c>
      <c r="AJ9" s="52">
        <v>606</v>
      </c>
      <c r="AK9" s="52">
        <v>98</v>
      </c>
      <c r="AL9" s="52"/>
      <c r="AM9" s="52"/>
      <c r="AN9" s="207">
        <v>509</v>
      </c>
      <c r="AO9" s="354">
        <v>9336</v>
      </c>
    </row>
    <row r="10" spans="3:41" x14ac:dyDescent="0.25">
      <c r="C10" s="351" t="s">
        <v>37</v>
      </c>
      <c r="D10" s="120"/>
      <c r="E10" s="52"/>
      <c r="F10" s="52"/>
      <c r="G10" s="52"/>
      <c r="H10" s="52"/>
      <c r="I10" s="52"/>
      <c r="J10" s="121"/>
      <c r="K10" s="52"/>
      <c r="L10" s="52"/>
      <c r="M10" s="52"/>
      <c r="N10" s="52"/>
      <c r="O10" s="52"/>
      <c r="P10" s="52"/>
      <c r="Q10" s="121"/>
      <c r="R10" s="52"/>
      <c r="S10" s="52"/>
      <c r="T10" s="52"/>
      <c r="U10" s="52"/>
      <c r="V10" s="52"/>
      <c r="W10" s="52"/>
      <c r="X10" s="121"/>
      <c r="Y10" s="52"/>
      <c r="Z10" s="52"/>
      <c r="AA10" s="52"/>
      <c r="AB10" s="52"/>
      <c r="AC10" s="121"/>
      <c r="AD10" s="52"/>
      <c r="AE10" s="52"/>
      <c r="AF10" s="52"/>
      <c r="AG10" s="52"/>
      <c r="AH10" s="52"/>
      <c r="AI10" s="52"/>
      <c r="AJ10" s="52"/>
      <c r="AK10" s="52"/>
      <c r="AL10" s="52"/>
      <c r="AM10" s="52"/>
      <c r="AN10" s="207"/>
      <c r="AO10" s="354"/>
    </row>
    <row r="11" spans="3:41" x14ac:dyDescent="0.25">
      <c r="C11" s="351" t="s">
        <v>274</v>
      </c>
      <c r="D11" s="353">
        <v>45</v>
      </c>
      <c r="E11" s="52">
        <v>21</v>
      </c>
      <c r="F11" s="52"/>
      <c r="G11" s="52"/>
      <c r="H11" s="52">
        <v>24</v>
      </c>
      <c r="I11" s="52"/>
      <c r="J11" s="353">
        <v>145</v>
      </c>
      <c r="K11" s="52">
        <v>36</v>
      </c>
      <c r="L11" s="52"/>
      <c r="M11" s="52">
        <v>51</v>
      </c>
      <c r="N11" s="52">
        <v>58</v>
      </c>
      <c r="O11" s="52"/>
      <c r="P11" s="52"/>
      <c r="Q11" s="353">
        <v>271</v>
      </c>
      <c r="R11" s="52"/>
      <c r="S11" s="52"/>
      <c r="T11" s="52">
        <v>98</v>
      </c>
      <c r="U11" s="52">
        <v>122</v>
      </c>
      <c r="V11" s="52">
        <v>9</v>
      </c>
      <c r="W11" s="52">
        <v>42</v>
      </c>
      <c r="X11" s="353">
        <v>276</v>
      </c>
      <c r="Y11" s="52"/>
      <c r="Z11" s="52">
        <v>112</v>
      </c>
      <c r="AA11" s="52">
        <v>24</v>
      </c>
      <c r="AB11" s="52">
        <v>140</v>
      </c>
      <c r="AC11" s="353">
        <v>667</v>
      </c>
      <c r="AD11" s="52"/>
      <c r="AE11" s="52">
        <v>23</v>
      </c>
      <c r="AF11" s="52">
        <v>165</v>
      </c>
      <c r="AG11" s="52"/>
      <c r="AH11" s="52">
        <v>57</v>
      </c>
      <c r="AI11" s="52">
        <v>52</v>
      </c>
      <c r="AJ11" s="52">
        <v>134</v>
      </c>
      <c r="AK11" s="52">
        <v>29</v>
      </c>
      <c r="AL11" s="52"/>
      <c r="AM11" s="52"/>
      <c r="AN11" s="207">
        <v>207</v>
      </c>
      <c r="AO11" s="354">
        <v>1404</v>
      </c>
    </row>
    <row r="12" spans="3:41" x14ac:dyDescent="0.25">
      <c r="C12" s="351" t="s">
        <v>275</v>
      </c>
      <c r="D12" s="353"/>
      <c r="E12" s="123"/>
      <c r="F12" s="123"/>
      <c r="G12" s="123"/>
      <c r="H12" s="123"/>
      <c r="I12" s="123"/>
      <c r="J12" s="353"/>
      <c r="K12" s="123"/>
      <c r="L12" s="123"/>
      <c r="M12" s="123"/>
      <c r="N12" s="123"/>
      <c r="O12" s="123"/>
      <c r="P12" s="123"/>
      <c r="Q12" s="353"/>
      <c r="R12" s="123"/>
      <c r="S12" s="123"/>
      <c r="T12" s="123"/>
      <c r="U12" s="123"/>
      <c r="V12" s="123"/>
      <c r="W12" s="123"/>
      <c r="X12" s="353"/>
      <c r="Y12" s="123"/>
      <c r="Z12" s="123"/>
      <c r="AA12" s="123"/>
      <c r="AB12" s="123"/>
      <c r="AC12" s="353"/>
      <c r="AD12" s="123"/>
      <c r="AE12" s="123"/>
      <c r="AF12" s="123"/>
      <c r="AG12" s="123"/>
      <c r="AH12" s="123"/>
      <c r="AI12" s="123"/>
      <c r="AJ12" s="123"/>
      <c r="AK12" s="123"/>
      <c r="AL12" s="123"/>
      <c r="AM12" s="123"/>
      <c r="AN12" s="125"/>
      <c r="AO12" s="354">
        <v>0</v>
      </c>
    </row>
    <row r="13" spans="3:41" x14ac:dyDescent="0.25">
      <c r="C13" s="351" t="s">
        <v>276</v>
      </c>
      <c r="D13" s="353"/>
      <c r="E13" s="123"/>
      <c r="F13" s="123"/>
      <c r="G13" s="123"/>
      <c r="H13" s="123"/>
      <c r="I13" s="123"/>
      <c r="J13" s="353"/>
      <c r="K13" s="123"/>
      <c r="L13" s="123"/>
      <c r="M13" s="123"/>
      <c r="N13" s="123"/>
      <c r="O13" s="123"/>
      <c r="P13" s="123"/>
      <c r="Q13" s="353"/>
      <c r="R13" s="123"/>
      <c r="S13" s="123"/>
      <c r="T13" s="123"/>
      <c r="U13" s="123"/>
      <c r="V13" s="123"/>
      <c r="W13" s="123"/>
      <c r="X13" s="353"/>
      <c r="Y13" s="123"/>
      <c r="Z13" s="123"/>
      <c r="AA13" s="123"/>
      <c r="AB13" s="123"/>
      <c r="AC13" s="353"/>
      <c r="AD13" s="123"/>
      <c r="AE13" s="123"/>
      <c r="AF13" s="123"/>
      <c r="AG13" s="123"/>
      <c r="AH13" s="123"/>
      <c r="AI13" s="123"/>
      <c r="AJ13" s="123"/>
      <c r="AK13" s="123"/>
      <c r="AL13" s="123"/>
      <c r="AM13" s="123"/>
      <c r="AN13" s="125"/>
      <c r="AO13" s="354"/>
    </row>
    <row r="14" spans="3:41" ht="26.4" x14ac:dyDescent="0.25">
      <c r="C14" s="351" t="s">
        <v>387</v>
      </c>
      <c r="D14" s="353">
        <v>2653</v>
      </c>
      <c r="E14" s="355">
        <v>769</v>
      </c>
      <c r="F14" s="355"/>
      <c r="G14" s="355"/>
      <c r="H14" s="355">
        <v>1884</v>
      </c>
      <c r="I14" s="355"/>
      <c r="J14" s="353">
        <v>2715</v>
      </c>
      <c r="K14" s="355">
        <v>551</v>
      </c>
      <c r="L14" s="355"/>
      <c r="M14" s="355">
        <v>1365</v>
      </c>
      <c r="N14" s="355">
        <v>799</v>
      </c>
      <c r="O14" s="355"/>
      <c r="P14" s="355"/>
      <c r="Q14" s="353">
        <v>2066</v>
      </c>
      <c r="R14" s="355"/>
      <c r="S14" s="355"/>
      <c r="T14" s="355">
        <v>510</v>
      </c>
      <c r="U14" s="355">
        <v>646</v>
      </c>
      <c r="V14" s="355">
        <v>174</v>
      </c>
      <c r="W14" s="355">
        <v>736</v>
      </c>
      <c r="X14" s="353">
        <v>1674</v>
      </c>
      <c r="Y14" s="355"/>
      <c r="Z14" s="355">
        <v>576</v>
      </c>
      <c r="AA14" s="355">
        <v>176</v>
      </c>
      <c r="AB14" s="355">
        <v>922</v>
      </c>
      <c r="AC14" s="353">
        <v>2766</v>
      </c>
      <c r="AD14" s="355"/>
      <c r="AE14" s="355">
        <v>88</v>
      </c>
      <c r="AF14" s="355">
        <v>608</v>
      </c>
      <c r="AG14" s="355"/>
      <c r="AH14" s="355">
        <v>179</v>
      </c>
      <c r="AI14" s="355">
        <v>190</v>
      </c>
      <c r="AJ14" s="355">
        <v>781</v>
      </c>
      <c r="AK14" s="355">
        <v>147</v>
      </c>
      <c r="AL14" s="355"/>
      <c r="AM14" s="355"/>
      <c r="AN14" s="355">
        <v>773</v>
      </c>
      <c r="AO14" s="354">
        <v>11874</v>
      </c>
    </row>
    <row r="15" spans="3:41" x14ac:dyDescent="0.25">
      <c r="C15" s="352" t="s">
        <v>18</v>
      </c>
      <c r="D15" s="353"/>
      <c r="E15" s="356"/>
      <c r="F15" s="356"/>
      <c r="G15" s="356"/>
      <c r="H15" s="356"/>
      <c r="I15" s="356"/>
      <c r="J15" s="353"/>
      <c r="K15" s="356"/>
      <c r="L15" s="356"/>
      <c r="M15" s="356"/>
      <c r="N15" s="356"/>
      <c r="O15" s="356"/>
      <c r="P15" s="356"/>
      <c r="Q15" s="353"/>
      <c r="R15" s="356"/>
      <c r="S15" s="356"/>
      <c r="T15" s="356"/>
      <c r="U15" s="356"/>
      <c r="V15" s="356"/>
      <c r="W15" s="356"/>
      <c r="X15" s="353"/>
      <c r="Y15" s="356"/>
      <c r="Z15" s="356"/>
      <c r="AA15" s="356"/>
      <c r="AB15" s="356"/>
      <c r="AC15" s="353"/>
      <c r="AD15" s="356"/>
      <c r="AE15" s="356"/>
      <c r="AF15" s="356"/>
      <c r="AG15" s="356"/>
      <c r="AH15" s="356"/>
      <c r="AI15" s="356"/>
      <c r="AJ15" s="356"/>
      <c r="AK15" s="356"/>
      <c r="AL15" s="356"/>
      <c r="AM15" s="356"/>
      <c r="AN15" s="357"/>
      <c r="AO15" s="358"/>
    </row>
    <row r="16" spans="3:41" ht="26.4" x14ac:dyDescent="0.25">
      <c r="C16" s="351" t="s">
        <v>20</v>
      </c>
      <c r="D16" s="359"/>
      <c r="E16" s="360"/>
      <c r="F16" s="360"/>
      <c r="G16" s="360"/>
      <c r="H16" s="360"/>
      <c r="I16" s="360"/>
      <c r="J16" s="359"/>
      <c r="K16" s="360"/>
      <c r="L16" s="360"/>
      <c r="M16" s="360"/>
      <c r="N16" s="360"/>
      <c r="O16" s="360"/>
      <c r="P16" s="360"/>
      <c r="Q16" s="359"/>
      <c r="R16" s="360"/>
      <c r="S16" s="360"/>
      <c r="T16" s="360"/>
      <c r="U16" s="360"/>
      <c r="V16" s="360"/>
      <c r="W16" s="360"/>
      <c r="X16" s="359"/>
      <c r="Y16" s="360"/>
      <c r="Z16" s="360"/>
      <c r="AA16" s="360"/>
      <c r="AB16" s="360"/>
      <c r="AC16" s="359"/>
      <c r="AD16" s="360"/>
      <c r="AE16" s="360"/>
      <c r="AF16" s="360"/>
      <c r="AG16" s="360"/>
      <c r="AH16" s="360"/>
      <c r="AI16" s="360"/>
      <c r="AJ16" s="360"/>
      <c r="AK16" s="360"/>
      <c r="AL16" s="360"/>
      <c r="AM16" s="360"/>
      <c r="AN16" s="361"/>
      <c r="AO16" s="362"/>
    </row>
    <row r="17" spans="3:41" ht="39.6" x14ac:dyDescent="0.25">
      <c r="C17" s="351" t="s">
        <v>155</v>
      </c>
      <c r="D17" s="363">
        <v>16784</v>
      </c>
      <c r="E17" s="365">
        <v>5510</v>
      </c>
      <c r="F17" s="364"/>
      <c r="G17" s="365"/>
      <c r="H17" s="365">
        <v>11273.999999999998</v>
      </c>
      <c r="I17" s="365"/>
      <c r="J17" s="363">
        <v>20110</v>
      </c>
      <c r="K17" s="365">
        <v>4278</v>
      </c>
      <c r="L17" s="365"/>
      <c r="M17" s="365">
        <v>9709.6</v>
      </c>
      <c r="N17" s="365">
        <v>6122.4</v>
      </c>
      <c r="O17" s="371"/>
      <c r="P17" s="365"/>
      <c r="Q17" s="363">
        <v>19520.800000000003</v>
      </c>
      <c r="R17" s="365"/>
      <c r="S17" s="365"/>
      <c r="T17" s="365">
        <v>5652.4</v>
      </c>
      <c r="U17" s="365">
        <v>6429.2000000000007</v>
      </c>
      <c r="V17" s="365">
        <v>2363.6000000000004</v>
      </c>
      <c r="W17" s="365">
        <v>5075.5999999999995</v>
      </c>
      <c r="X17" s="363">
        <v>17225.2</v>
      </c>
      <c r="Y17" s="365"/>
      <c r="Z17" s="365">
        <v>5896.4000000000015</v>
      </c>
      <c r="AA17" s="365">
        <v>1977.6</v>
      </c>
      <c r="AB17" s="365">
        <v>9351.2000000000007</v>
      </c>
      <c r="AC17" s="363">
        <v>30985.599999999999</v>
      </c>
      <c r="AD17" s="365"/>
      <c r="AE17" s="365">
        <v>1328.8</v>
      </c>
      <c r="AF17" s="365">
        <v>7433.6000000000013</v>
      </c>
      <c r="AG17" s="365"/>
      <c r="AH17" s="365">
        <v>3059.6000000000004</v>
      </c>
      <c r="AI17" s="365">
        <v>2288</v>
      </c>
      <c r="AJ17" s="365">
        <v>6795.2</v>
      </c>
      <c r="AK17" s="365">
        <v>1645.2</v>
      </c>
      <c r="AL17" s="365"/>
      <c r="AM17" s="365"/>
      <c r="AN17" s="366">
        <v>8435.2000000000007</v>
      </c>
      <c r="AO17" s="367">
        <v>104625.60000000001</v>
      </c>
    </row>
    <row r="18" spans="3:41" ht="26.4" x14ac:dyDescent="0.25">
      <c r="C18" s="351" t="s">
        <v>386</v>
      </c>
      <c r="D18" s="368">
        <v>419.6</v>
      </c>
      <c r="E18" s="369">
        <v>137.75</v>
      </c>
      <c r="F18" s="369"/>
      <c r="G18" s="369"/>
      <c r="H18" s="369">
        <v>281.84999999999997</v>
      </c>
      <c r="I18" s="369"/>
      <c r="J18" s="368">
        <v>502.75</v>
      </c>
      <c r="K18" s="369">
        <v>106.95</v>
      </c>
      <c r="L18" s="369"/>
      <c r="M18" s="369">
        <v>242.74</v>
      </c>
      <c r="N18" s="369">
        <v>153.06</v>
      </c>
      <c r="O18" s="372"/>
      <c r="P18" s="369"/>
      <c r="Q18" s="368">
        <v>488.02000000000004</v>
      </c>
      <c r="R18" s="369"/>
      <c r="S18" s="369"/>
      <c r="T18" s="369">
        <v>141.31</v>
      </c>
      <c r="U18" s="369">
        <v>160.73000000000002</v>
      </c>
      <c r="V18" s="369">
        <v>59.09</v>
      </c>
      <c r="W18" s="369">
        <v>126.88999999999999</v>
      </c>
      <c r="X18" s="368">
        <v>430.63</v>
      </c>
      <c r="Y18" s="369"/>
      <c r="Z18" s="369">
        <v>147.41000000000003</v>
      </c>
      <c r="AA18" s="369">
        <v>49.44</v>
      </c>
      <c r="AB18" s="369">
        <v>233.78</v>
      </c>
      <c r="AC18" s="368">
        <v>774.64</v>
      </c>
      <c r="AD18" s="369"/>
      <c r="AE18" s="369">
        <v>33.22</v>
      </c>
      <c r="AF18" s="369">
        <v>185.84000000000003</v>
      </c>
      <c r="AG18" s="369"/>
      <c r="AH18" s="369">
        <v>76.490000000000009</v>
      </c>
      <c r="AI18" s="369">
        <v>57.2</v>
      </c>
      <c r="AJ18" s="369">
        <v>169.88</v>
      </c>
      <c r="AK18" s="369">
        <v>41.13</v>
      </c>
      <c r="AL18" s="369"/>
      <c r="AM18" s="369"/>
      <c r="AN18" s="370">
        <v>210.88</v>
      </c>
      <c r="AO18" s="367">
        <v>2615.64</v>
      </c>
    </row>
    <row r="19" spans="3:41" ht="26.4" x14ac:dyDescent="0.25">
      <c r="C19" s="351" t="s">
        <v>21</v>
      </c>
      <c r="D19" s="346"/>
      <c r="E19" s="336"/>
      <c r="F19" s="336"/>
      <c r="G19" s="336"/>
      <c r="H19" s="336"/>
      <c r="I19" s="336"/>
      <c r="J19" s="346"/>
      <c r="K19" s="336"/>
      <c r="L19" s="336"/>
      <c r="M19" s="336"/>
      <c r="N19" s="336"/>
      <c r="O19" s="336"/>
      <c r="P19" s="336"/>
      <c r="Q19" s="346"/>
      <c r="R19" s="336"/>
      <c r="S19" s="336"/>
      <c r="T19" s="336"/>
      <c r="U19" s="336"/>
      <c r="V19" s="336"/>
      <c r="W19" s="336"/>
      <c r="X19" s="346"/>
      <c r="Y19" s="336"/>
      <c r="Z19" s="336"/>
      <c r="AA19" s="336"/>
      <c r="AB19" s="336"/>
      <c r="AC19" s="346"/>
      <c r="AD19" s="336"/>
      <c r="AE19" s="337"/>
      <c r="AF19" s="336"/>
      <c r="AG19" s="336"/>
      <c r="AH19" s="336"/>
      <c r="AI19" s="336"/>
      <c r="AJ19" s="336"/>
      <c r="AK19" s="336"/>
      <c r="AL19" s="336"/>
      <c r="AM19" s="336"/>
      <c r="AN19" s="338"/>
      <c r="AO19" s="329"/>
    </row>
    <row r="20" spans="3:41" ht="39.6" x14ac:dyDescent="0.25">
      <c r="C20" s="351" t="s">
        <v>155</v>
      </c>
      <c r="D20" s="347">
        <v>3860320</v>
      </c>
      <c r="E20" s="193">
        <v>1267300</v>
      </c>
      <c r="F20" s="193"/>
      <c r="G20" s="193"/>
      <c r="H20" s="193">
        <v>2593019.9999999995</v>
      </c>
      <c r="I20" s="193"/>
      <c r="J20" s="347">
        <v>4625300</v>
      </c>
      <c r="K20" s="193">
        <v>983940</v>
      </c>
      <c r="L20" s="193"/>
      <c r="M20" s="193">
        <v>2233208</v>
      </c>
      <c r="N20" s="193">
        <v>1408152</v>
      </c>
      <c r="O20" s="195"/>
      <c r="P20" s="193"/>
      <c r="Q20" s="347">
        <v>4489784.0000000009</v>
      </c>
      <c r="R20" s="193"/>
      <c r="S20" s="193"/>
      <c r="T20" s="193">
        <v>1300052</v>
      </c>
      <c r="U20" s="193">
        <v>1478716.0000000002</v>
      </c>
      <c r="V20" s="193">
        <v>543628.00000000012</v>
      </c>
      <c r="W20" s="193">
        <v>1167387.9999999998</v>
      </c>
      <c r="X20" s="347">
        <v>3961796</v>
      </c>
      <c r="Y20" s="193"/>
      <c r="Z20" s="193">
        <v>1356172.0000000002</v>
      </c>
      <c r="AA20" s="193">
        <v>454848</v>
      </c>
      <c r="AB20" s="193">
        <v>2150776</v>
      </c>
      <c r="AC20" s="347">
        <v>7126688</v>
      </c>
      <c r="AD20" s="193"/>
      <c r="AE20" s="193">
        <v>305624</v>
      </c>
      <c r="AF20" s="193">
        <v>1709728.0000000002</v>
      </c>
      <c r="AG20" s="193"/>
      <c r="AH20" s="193">
        <v>703708.00000000012</v>
      </c>
      <c r="AI20" s="193">
        <v>526240</v>
      </c>
      <c r="AJ20" s="193">
        <v>1562896</v>
      </c>
      <c r="AK20" s="193">
        <v>378396</v>
      </c>
      <c r="AL20" s="193"/>
      <c r="AM20" s="193"/>
      <c r="AN20" s="196">
        <v>1940096.0000000002</v>
      </c>
      <c r="AO20" s="197">
        <v>24063888</v>
      </c>
    </row>
    <row r="21" spans="3:41" ht="26.4" x14ac:dyDescent="0.25">
      <c r="C21" s="351" t="s">
        <v>386</v>
      </c>
      <c r="D21" s="347">
        <v>96508</v>
      </c>
      <c r="E21" s="193">
        <v>31682.5</v>
      </c>
      <c r="F21" s="193"/>
      <c r="G21" s="193"/>
      <c r="H21" s="193">
        <v>64825.499999999993</v>
      </c>
      <c r="I21" s="193"/>
      <c r="J21" s="347">
        <v>115632.5</v>
      </c>
      <c r="K21" s="193">
        <v>24598.5</v>
      </c>
      <c r="L21" s="193"/>
      <c r="M21" s="193">
        <v>55830.200000000004</v>
      </c>
      <c r="N21" s="193">
        <v>35203.800000000003</v>
      </c>
      <c r="O21" s="195"/>
      <c r="P21" s="193"/>
      <c r="Q21" s="347">
        <v>112244.6</v>
      </c>
      <c r="R21" s="193"/>
      <c r="S21" s="193"/>
      <c r="T21" s="193">
        <v>32501.3</v>
      </c>
      <c r="U21" s="193">
        <v>36967.9</v>
      </c>
      <c r="V21" s="193">
        <v>13590.7</v>
      </c>
      <c r="W21" s="193">
        <v>29184.699999999997</v>
      </c>
      <c r="X21" s="347">
        <v>99044.9</v>
      </c>
      <c r="Y21" s="193"/>
      <c r="Z21" s="193">
        <v>33904.300000000003</v>
      </c>
      <c r="AA21" s="193">
        <v>11371.199999999999</v>
      </c>
      <c r="AB21" s="193">
        <v>53769.4</v>
      </c>
      <c r="AC21" s="347">
        <v>178167.19999999998</v>
      </c>
      <c r="AD21" s="193"/>
      <c r="AE21" s="193">
        <v>7640.5999999999995</v>
      </c>
      <c r="AF21" s="193">
        <v>42743.200000000004</v>
      </c>
      <c r="AG21" s="193"/>
      <c r="AH21" s="193">
        <v>17592.7</v>
      </c>
      <c r="AI21" s="193">
        <v>13156</v>
      </c>
      <c r="AJ21" s="193">
        <v>39072.400000000001</v>
      </c>
      <c r="AK21" s="193">
        <v>9459.9000000000015</v>
      </c>
      <c r="AL21" s="193"/>
      <c r="AM21" s="193"/>
      <c r="AN21" s="196">
        <v>48502.400000000001</v>
      </c>
      <c r="AO21" s="197">
        <v>601597.19999999995</v>
      </c>
    </row>
    <row r="22" spans="3:41" ht="26.4" x14ac:dyDescent="0.25">
      <c r="C22" s="351" t="s">
        <v>22</v>
      </c>
      <c r="D22" s="348"/>
      <c r="E22" s="145"/>
      <c r="F22" s="145"/>
      <c r="G22" s="145"/>
      <c r="H22" s="145"/>
      <c r="I22" s="145"/>
      <c r="J22" s="348"/>
      <c r="K22" s="145"/>
      <c r="L22" s="145"/>
      <c r="M22" s="145"/>
      <c r="N22" s="145"/>
      <c r="O22" s="145"/>
      <c r="P22" s="145"/>
      <c r="Q22" s="348"/>
      <c r="R22" s="145"/>
      <c r="S22" s="145"/>
      <c r="T22" s="145"/>
      <c r="U22" s="145"/>
      <c r="V22" s="145"/>
      <c r="W22" s="145"/>
      <c r="X22" s="348"/>
      <c r="Y22" s="145"/>
      <c r="Z22" s="145"/>
      <c r="AA22" s="145"/>
      <c r="AB22" s="145"/>
      <c r="AC22" s="348"/>
      <c r="AD22" s="145"/>
      <c r="AE22" s="145"/>
      <c r="AF22" s="145"/>
      <c r="AG22" s="145"/>
      <c r="AH22" s="145"/>
      <c r="AI22" s="145"/>
      <c r="AJ22" s="145"/>
      <c r="AK22" s="145"/>
      <c r="AL22" s="145"/>
      <c r="AM22" s="145"/>
      <c r="AN22" s="333"/>
      <c r="AO22" s="334"/>
    </row>
    <row r="23" spans="3:41" x14ac:dyDescent="0.25">
      <c r="C23" s="351" t="s">
        <v>251</v>
      </c>
      <c r="D23" s="373">
        <v>1.502889511274535E-2</v>
      </c>
      <c r="E23" s="807">
        <v>1.8145112836165253E-2</v>
      </c>
      <c r="F23" s="807"/>
      <c r="G23" s="807"/>
      <c r="H23" s="807">
        <v>0.19015159222708311</v>
      </c>
      <c r="I23" s="807"/>
      <c r="J23" s="373">
        <v>6.077663660982926E-3</v>
      </c>
      <c r="K23" s="807">
        <v>1.3441477287219119E-2</v>
      </c>
      <c r="L23" s="807"/>
      <c r="M23" s="807">
        <v>1.284571648838778E-2</v>
      </c>
      <c r="N23" s="807">
        <v>1.1855510960172892E-2</v>
      </c>
      <c r="O23" s="807"/>
      <c r="P23" s="807"/>
      <c r="Q23" s="373">
        <v>3.2718864058507418E-3</v>
      </c>
      <c r="R23" s="807"/>
      <c r="S23" s="807"/>
      <c r="T23" s="807">
        <v>1.3184009072866459E-2</v>
      </c>
      <c r="U23" s="807">
        <v>1.3084723585214262E-2</v>
      </c>
      <c r="V23" s="807">
        <v>2.3510757538478364E-3</v>
      </c>
      <c r="W23" s="807">
        <v>1.377373372063944E-2</v>
      </c>
      <c r="X23" s="373">
        <v>6.5262961359913779E-3</v>
      </c>
      <c r="Y23" s="807"/>
      <c r="Z23" s="807">
        <v>9.6980752764230672E-3</v>
      </c>
      <c r="AA23" s="807">
        <v>3.1828591390754184E-3</v>
      </c>
      <c r="AB23" s="807">
        <v>1.2469301836042569E-2</v>
      </c>
      <c r="AC23" s="373">
        <v>2.6556741111555516E-3</v>
      </c>
      <c r="AD23" s="807"/>
      <c r="AE23" s="807">
        <v>1.0499152478052976E-3</v>
      </c>
      <c r="AF23" s="807">
        <v>1.4890957077371857E-2</v>
      </c>
      <c r="AG23" s="807"/>
      <c r="AH23" s="807">
        <v>3.8828179493141132E-3</v>
      </c>
      <c r="AI23" s="807">
        <v>4.2089566597719947E-3</v>
      </c>
      <c r="AJ23" s="807">
        <v>3.110704483074108E-2</v>
      </c>
      <c r="AK23" s="807">
        <v>9.3190211576295171E-4</v>
      </c>
      <c r="AL23" s="807"/>
      <c r="AM23" s="807"/>
      <c r="AN23" s="807">
        <v>9.6132838103561279E-3</v>
      </c>
      <c r="AO23" s="811">
        <v>4.7394953135286655E-3</v>
      </c>
    </row>
    <row r="24" spans="3:41" ht="27" thickBot="1" x14ac:dyDescent="0.3">
      <c r="C24" s="136" t="s">
        <v>34</v>
      </c>
      <c r="D24" s="374">
        <v>4.0369230769230768E-2</v>
      </c>
      <c r="E24" s="808">
        <v>5.0333333333333334E-2</v>
      </c>
      <c r="F24" s="808"/>
      <c r="G24" s="808"/>
      <c r="H24" s="808">
        <v>0.623</v>
      </c>
      <c r="I24" s="808"/>
      <c r="J24" s="374">
        <v>2.0372093023255815E-2</v>
      </c>
      <c r="K24" s="808">
        <v>4.0538461538461537E-2</v>
      </c>
      <c r="L24" s="808"/>
      <c r="M24" s="808">
        <v>3.602702702702703E-2</v>
      </c>
      <c r="N24" s="808">
        <v>3.8399999999999997E-2</v>
      </c>
      <c r="O24" s="808"/>
      <c r="P24" s="808"/>
      <c r="Q24" s="374">
        <v>1.2262820512820512E-2</v>
      </c>
      <c r="R24" s="808"/>
      <c r="S24" s="808"/>
      <c r="T24" s="808">
        <v>5.1666666666666666E-2</v>
      </c>
      <c r="U24" s="808">
        <v>5.0909090909090911E-2</v>
      </c>
      <c r="V24" s="808">
        <v>7.4782608695652172E-3</v>
      </c>
      <c r="W24" s="808">
        <v>3.7684210526315792E-2</v>
      </c>
      <c r="X24" s="374">
        <v>1.9974025974025974E-2</v>
      </c>
      <c r="Y24" s="808"/>
      <c r="Z24" s="808">
        <v>3.0647058823529413E-2</v>
      </c>
      <c r="AA24" s="808">
        <v>1.0933333333333333E-2</v>
      </c>
      <c r="AB24" s="808">
        <v>3.2807692307692309E-2</v>
      </c>
      <c r="AC24" s="374">
        <v>1.0929203539823009E-2</v>
      </c>
      <c r="AD24" s="808"/>
      <c r="AE24" s="808">
        <v>6.3846153846153844E-3</v>
      </c>
      <c r="AF24" s="808">
        <v>5.9555555555555556E-2</v>
      </c>
      <c r="AG24" s="808"/>
      <c r="AH24" s="808">
        <v>1.5181818181818182E-2</v>
      </c>
      <c r="AI24" s="808">
        <v>1.9444444444444445E-2</v>
      </c>
      <c r="AJ24" s="808">
        <v>0.23799999999999999</v>
      </c>
      <c r="AK24" s="808">
        <v>3.6486486486486487E-3</v>
      </c>
      <c r="AL24" s="808"/>
      <c r="AM24" s="808"/>
      <c r="AN24" s="808">
        <v>4.3999999999999997E-2</v>
      </c>
      <c r="AO24" s="812">
        <v>1.7110260336906585E-2</v>
      </c>
    </row>
  </sheetData>
  <customSheetViews>
    <customSheetView guid="{80A75E33-4D87-4F83-AFC9-AA5279B2E196}" fitToPage="1" hiddenColumns="1" topLeftCell="C4">
      <selection activeCell="AQ24" sqref="AQ24"/>
      <pageMargins left="0.74803149606299213" right="0.74803149606299213" top="0.98425196850393704" bottom="0.98425196850393704" header="0.51181102362204722" footer="0.51181102362204722"/>
      <pageSetup paperSize="8" scale="41" orientation="landscape" r:id="rId1"/>
      <headerFooter alignWithMargins="0"/>
    </customSheetView>
    <customSheetView guid="{DC1A4EE8-8DA0-4EC2-BCFE-F62B7880A8AA}" fitToPage="1" hiddenColumns="1" showRuler="0" topLeftCell="C4">
      <selection activeCell="AQ24" sqref="AQ24"/>
      <pageMargins left="0.74803149606299213" right="0.74803149606299213" top="0.98425196850393704" bottom="0.98425196850393704" header="0.51181102362204722" footer="0.51181102362204722"/>
      <pageSetup paperSize="8" scale="41" orientation="landscape" r:id="rId2"/>
      <headerFooter alignWithMargins="0"/>
    </customSheetView>
    <customSheetView guid="{2600A3E7-A32D-4672-AD83-1E0E350CB11A}" fitToPage="1" hiddenColumns="1" showRuler="0" topLeftCell="C4">
      <selection activeCell="AQ24" sqref="AQ24"/>
      <pageMargins left="0.74803149606299213" right="0.74803149606299213" top="0.98425196850393704" bottom="0.98425196850393704" header="0.51181102362204722" footer="0.51181102362204722"/>
      <pageSetup paperSize="8" scale="41"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56" fitToWidth="2" orientation="landscape" r:id="rId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F79"/>
  <sheetViews>
    <sheetView topLeftCell="B1" workbookViewId="0">
      <selection activeCell="G10" sqref="G10"/>
    </sheetView>
  </sheetViews>
  <sheetFormatPr defaultColWidth="9.109375" defaultRowHeight="13.2" x14ac:dyDescent="0.25"/>
  <cols>
    <col min="1" max="1" width="2.6640625" style="213" customWidth="1"/>
    <col min="2" max="2" width="2.33203125" style="213" customWidth="1"/>
    <col min="3" max="3" width="71.109375" style="215" customWidth="1"/>
    <col min="4" max="4" width="18.6640625" style="213" customWidth="1"/>
    <col min="5" max="5" width="50" style="214" customWidth="1"/>
    <col min="6" max="16384" width="9.109375" style="213"/>
  </cols>
  <sheetData>
    <row r="1" spans="3:5" x14ac:dyDescent="0.25">
      <c r="C1" s="212" t="s">
        <v>377</v>
      </c>
    </row>
    <row r="2" spans="3:5" ht="13.8" thickBot="1" x14ac:dyDescent="0.3">
      <c r="D2"/>
    </row>
    <row r="3" spans="3:5" x14ac:dyDescent="0.25">
      <c r="C3" s="216" t="s">
        <v>6</v>
      </c>
      <c r="D3" s="217" t="s">
        <v>331</v>
      </c>
      <c r="E3" s="218" t="s">
        <v>8</v>
      </c>
    </row>
    <row r="4" spans="3:5" ht="12.75" customHeight="1" x14ac:dyDescent="0.25">
      <c r="C4" s="219" t="s">
        <v>82</v>
      </c>
      <c r="D4" s="220"/>
      <c r="E4" s="221"/>
    </row>
    <row r="5" spans="3:5" ht="12.75" customHeight="1" x14ac:dyDescent="0.25">
      <c r="C5" s="222" t="s">
        <v>10</v>
      </c>
      <c r="D5" s="889">
        <v>50900000</v>
      </c>
      <c r="E5" s="223"/>
    </row>
    <row r="6" spans="3:5" ht="26.4" x14ac:dyDescent="0.25">
      <c r="C6" s="222" t="s">
        <v>128</v>
      </c>
      <c r="D6" s="889">
        <v>46400000</v>
      </c>
      <c r="E6" s="223" t="s">
        <v>445</v>
      </c>
    </row>
    <row r="7" spans="3:5" x14ac:dyDescent="0.25">
      <c r="C7" s="224" t="s">
        <v>115</v>
      </c>
      <c r="D7" s="600">
        <v>2500553.8886190807</v>
      </c>
      <c r="E7" s="226"/>
    </row>
    <row r="8" spans="3:5" x14ac:dyDescent="0.25">
      <c r="C8" s="224" t="s">
        <v>116</v>
      </c>
      <c r="D8" s="604">
        <v>631044</v>
      </c>
      <c r="E8" s="226" t="s">
        <v>59</v>
      </c>
    </row>
    <row r="9" spans="3:5" x14ac:dyDescent="0.25">
      <c r="C9" s="224" t="s">
        <v>110</v>
      </c>
      <c r="D9" s="600">
        <v>33575069.429827414</v>
      </c>
      <c r="E9" s="227"/>
    </row>
    <row r="10" spans="3:5" x14ac:dyDescent="0.25">
      <c r="C10" s="224" t="s">
        <v>112</v>
      </c>
      <c r="D10" s="599">
        <v>31990677.042577416</v>
      </c>
      <c r="E10" s="226" t="s">
        <v>111</v>
      </c>
    </row>
    <row r="11" spans="3:5" x14ac:dyDescent="0.25">
      <c r="C11" s="224" t="s">
        <v>124</v>
      </c>
      <c r="D11" s="599">
        <v>3215495</v>
      </c>
      <c r="E11" s="226"/>
    </row>
    <row r="12" spans="3:5" ht="92.4" x14ac:dyDescent="0.25">
      <c r="C12" s="224" t="s">
        <v>125</v>
      </c>
      <c r="D12" s="600">
        <v>28775182.042577416</v>
      </c>
      <c r="E12" s="228" t="s">
        <v>433</v>
      </c>
    </row>
    <row r="13" spans="3:5" x14ac:dyDescent="0.25">
      <c r="C13" s="224" t="s">
        <v>113</v>
      </c>
      <c r="D13" s="600">
        <v>1584392.3872500004</v>
      </c>
      <c r="E13" s="227"/>
    </row>
    <row r="14" spans="3:5" ht="39.6" x14ac:dyDescent="0.25">
      <c r="C14" s="224" t="s">
        <v>114</v>
      </c>
      <c r="D14" s="600">
        <v>268462.38725000032</v>
      </c>
      <c r="E14" s="229" t="s">
        <v>431</v>
      </c>
    </row>
    <row r="15" spans="3:5" ht="145.19999999999999" x14ac:dyDescent="0.25">
      <c r="C15" s="230" t="s">
        <v>120</v>
      </c>
      <c r="D15" s="887">
        <v>1315930</v>
      </c>
      <c r="E15" s="208" t="s">
        <v>121</v>
      </c>
    </row>
    <row r="16" spans="3:5" ht="39.6" x14ac:dyDescent="0.25">
      <c r="C16" s="230" t="s">
        <v>119</v>
      </c>
      <c r="D16" s="461" t="s">
        <v>78</v>
      </c>
      <c r="E16" s="223" t="s">
        <v>152</v>
      </c>
    </row>
    <row r="17" spans="3:5" x14ac:dyDescent="0.25">
      <c r="C17" s="231" t="s">
        <v>13</v>
      </c>
      <c r="D17" s="232"/>
      <c r="E17" s="233"/>
    </row>
    <row r="18" spans="3:5" x14ac:dyDescent="0.25">
      <c r="C18" s="224" t="s">
        <v>14</v>
      </c>
      <c r="D18" s="234"/>
      <c r="E18" s="235"/>
    </row>
    <row r="19" spans="3:5" s="237" customFormat="1" ht="39.6" x14ac:dyDescent="0.25">
      <c r="C19" s="224" t="s">
        <v>60</v>
      </c>
      <c r="D19" s="236">
        <v>69348</v>
      </c>
      <c r="E19" s="226" t="s">
        <v>61</v>
      </c>
    </row>
    <row r="20" spans="3:5" s="237" customFormat="1" ht="39.6" x14ac:dyDescent="0.25">
      <c r="C20" s="224" t="s">
        <v>62</v>
      </c>
      <c r="D20" s="59">
        <v>66024</v>
      </c>
      <c r="E20" s="226" t="s">
        <v>375</v>
      </c>
    </row>
    <row r="21" spans="3:5" s="237" customFormat="1" x14ac:dyDescent="0.25">
      <c r="C21" s="224" t="s">
        <v>64</v>
      </c>
      <c r="D21" s="236">
        <v>11095</v>
      </c>
      <c r="E21" s="226"/>
    </row>
    <row r="22" spans="3:5" s="237" customFormat="1" ht="26.4" x14ac:dyDescent="0.25">
      <c r="C22" s="224" t="s">
        <v>65</v>
      </c>
      <c r="D22" s="236">
        <v>20055</v>
      </c>
      <c r="E22" s="226" t="s">
        <v>66</v>
      </c>
    </row>
    <row r="23" spans="3:5" s="237" customFormat="1" x14ac:dyDescent="0.25">
      <c r="C23" s="224" t="s">
        <v>67</v>
      </c>
      <c r="D23" s="236">
        <v>9263</v>
      </c>
      <c r="E23" s="226"/>
    </row>
    <row r="24" spans="3:5" s="237" customFormat="1" x14ac:dyDescent="0.25">
      <c r="C24" s="230" t="s">
        <v>68</v>
      </c>
      <c r="D24" s="236">
        <v>15066</v>
      </c>
      <c r="E24" s="226"/>
    </row>
    <row r="25" spans="3:5" x14ac:dyDescent="0.25">
      <c r="C25" s="224" t="s">
        <v>46</v>
      </c>
      <c r="D25" s="238"/>
      <c r="E25" s="235"/>
    </row>
    <row r="26" spans="3:5" ht="26.4" x14ac:dyDescent="0.25">
      <c r="C26" s="224" t="s">
        <v>104</v>
      </c>
      <c r="D26" s="236">
        <v>67144</v>
      </c>
      <c r="E26" s="226" t="s">
        <v>69</v>
      </c>
    </row>
    <row r="27" spans="3:5" ht="26.4" x14ac:dyDescent="0.25">
      <c r="C27" s="224" t="s">
        <v>70</v>
      </c>
      <c r="D27" s="236">
        <v>1333</v>
      </c>
      <c r="E27" s="226" t="s">
        <v>71</v>
      </c>
    </row>
    <row r="28" spans="3:5" x14ac:dyDescent="0.25">
      <c r="C28" s="224" t="s">
        <v>129</v>
      </c>
      <c r="D28" s="238"/>
      <c r="E28" s="235"/>
    </row>
    <row r="29" spans="3:5" x14ac:dyDescent="0.25">
      <c r="C29" s="224" t="s">
        <v>130</v>
      </c>
      <c r="D29" s="236">
        <v>2167</v>
      </c>
      <c r="E29" s="226"/>
    </row>
    <row r="30" spans="3:5" x14ac:dyDescent="0.25">
      <c r="C30" s="224" t="s">
        <v>131</v>
      </c>
      <c r="D30" s="236">
        <v>243</v>
      </c>
      <c r="E30" s="226"/>
    </row>
    <row r="31" spans="3:5" x14ac:dyDescent="0.25">
      <c r="C31" s="224" t="s">
        <v>132</v>
      </c>
      <c r="D31" s="236">
        <v>3144</v>
      </c>
      <c r="E31" s="226"/>
    </row>
    <row r="32" spans="3:5" ht="39.6" x14ac:dyDescent="0.25">
      <c r="C32" s="230" t="s">
        <v>133</v>
      </c>
      <c r="D32" s="272">
        <v>7532</v>
      </c>
      <c r="E32" s="239" t="s">
        <v>126</v>
      </c>
    </row>
    <row r="33" spans="3:6" x14ac:dyDescent="0.25">
      <c r="C33" s="224" t="s">
        <v>159</v>
      </c>
      <c r="D33" s="59">
        <v>10676</v>
      </c>
      <c r="E33" s="239"/>
    </row>
    <row r="34" spans="3:6" ht="26.4" x14ac:dyDescent="0.25">
      <c r="C34" s="224" t="s">
        <v>16</v>
      </c>
      <c r="D34" s="238"/>
      <c r="E34" s="235" t="s">
        <v>72</v>
      </c>
      <c r="F34"/>
    </row>
    <row r="35" spans="3:6" x14ac:dyDescent="0.25">
      <c r="C35" s="224" t="s">
        <v>151</v>
      </c>
      <c r="D35" s="464">
        <v>4885</v>
      </c>
      <c r="E35" s="465" t="s">
        <v>418</v>
      </c>
      <c r="F35"/>
    </row>
    <row r="36" spans="3:6" x14ac:dyDescent="0.25">
      <c r="C36" s="224" t="s">
        <v>105</v>
      </c>
      <c r="D36" s="464">
        <v>367</v>
      </c>
      <c r="E36" s="226"/>
      <c r="F36"/>
    </row>
    <row r="37" spans="3:6" ht="26.4" x14ac:dyDescent="0.25">
      <c r="C37" s="224" t="s">
        <v>106</v>
      </c>
      <c r="D37" s="464">
        <v>4518</v>
      </c>
      <c r="E37" s="465" t="s">
        <v>417</v>
      </c>
      <c r="F37"/>
    </row>
    <row r="38" spans="3:6" x14ac:dyDescent="0.25">
      <c r="C38" s="224" t="s">
        <v>150</v>
      </c>
      <c r="D38" s="238"/>
      <c r="E38" s="235"/>
      <c r="F38"/>
    </row>
    <row r="39" spans="3:6" x14ac:dyDescent="0.25">
      <c r="C39" s="224" t="s">
        <v>107</v>
      </c>
      <c r="D39" s="236">
        <v>2234</v>
      </c>
      <c r="E39" s="226"/>
    </row>
    <row r="40" spans="3:6" x14ac:dyDescent="0.25">
      <c r="C40" s="222" t="s">
        <v>108</v>
      </c>
      <c r="D40" s="236">
        <v>1266</v>
      </c>
      <c r="E40" s="226"/>
    </row>
    <row r="41" spans="3:6" x14ac:dyDescent="0.25">
      <c r="C41" s="224" t="s">
        <v>147</v>
      </c>
      <c r="D41" s="464">
        <v>7165</v>
      </c>
      <c r="E41" s="420"/>
    </row>
    <row r="42" spans="3:6" x14ac:dyDescent="0.25">
      <c r="C42" s="240" t="s">
        <v>18</v>
      </c>
      <c r="D42" s="241"/>
      <c r="E42" s="242"/>
    </row>
    <row r="43" spans="3:6" ht="39.6" x14ac:dyDescent="0.25">
      <c r="C43" s="230" t="s">
        <v>19</v>
      </c>
      <c r="D43" s="59">
        <v>29.588189207717168</v>
      </c>
      <c r="E43" s="249" t="s">
        <v>549</v>
      </c>
    </row>
    <row r="44" spans="3:6" ht="15.6" x14ac:dyDescent="0.25">
      <c r="C44" s="230" t="s">
        <v>81</v>
      </c>
      <c r="D44" s="238"/>
      <c r="E44" s="235"/>
    </row>
    <row r="45" spans="3:6" x14ac:dyDescent="0.25">
      <c r="C45" s="230" t="s">
        <v>148</v>
      </c>
      <c r="D45" s="59">
        <v>551584</v>
      </c>
      <c r="E45" s="235"/>
    </row>
    <row r="46" spans="3:6" x14ac:dyDescent="0.25">
      <c r="C46" s="230" t="s">
        <v>73</v>
      </c>
      <c r="D46" s="236">
        <v>75343</v>
      </c>
      <c r="E46" s="226"/>
    </row>
    <row r="47" spans="3:6" ht="26.4" x14ac:dyDescent="0.25">
      <c r="C47" s="230" t="s">
        <v>74</v>
      </c>
      <c r="D47" s="59">
        <v>476241</v>
      </c>
      <c r="E47" s="249" t="s">
        <v>414</v>
      </c>
      <c r="F47" s="254"/>
    </row>
    <row r="48" spans="3:6" x14ac:dyDescent="0.25">
      <c r="C48" s="230" t="s">
        <v>134</v>
      </c>
      <c r="D48" s="59">
        <v>26920</v>
      </c>
      <c r="E48" s="235"/>
    </row>
    <row r="49" spans="3:5" x14ac:dyDescent="0.25">
      <c r="C49" s="230" t="s">
        <v>73</v>
      </c>
      <c r="D49" s="236">
        <v>1884</v>
      </c>
      <c r="E49" s="226"/>
    </row>
    <row r="50" spans="3:5" ht="26.4" x14ac:dyDescent="0.25">
      <c r="C50" s="230" t="s">
        <v>75</v>
      </c>
      <c r="D50" s="59">
        <v>25036</v>
      </c>
      <c r="E50" s="249" t="s">
        <v>414</v>
      </c>
    </row>
    <row r="51" spans="3:5" x14ac:dyDescent="0.25">
      <c r="C51" s="230" t="s">
        <v>149</v>
      </c>
      <c r="D51" s="238"/>
      <c r="E51" s="235"/>
    </row>
    <row r="52" spans="3:5" ht="26.4" x14ac:dyDescent="0.25">
      <c r="C52" s="230" t="s">
        <v>160</v>
      </c>
      <c r="D52" s="244">
        <v>123155358</v>
      </c>
      <c r="E52" s="226" t="s">
        <v>76</v>
      </c>
    </row>
    <row r="53" spans="3:5" ht="26.4" x14ac:dyDescent="0.25">
      <c r="C53" s="230" t="s">
        <v>135</v>
      </c>
      <c r="D53" s="245">
        <v>17328890</v>
      </c>
      <c r="E53" s="226" t="s">
        <v>77</v>
      </c>
    </row>
    <row r="54" spans="3:5" ht="26.4" x14ac:dyDescent="0.25">
      <c r="C54" s="230" t="s">
        <v>136</v>
      </c>
      <c r="D54" s="462">
        <v>103105798</v>
      </c>
      <c r="E54" s="226" t="s">
        <v>415</v>
      </c>
    </row>
    <row r="55" spans="3:5" x14ac:dyDescent="0.25">
      <c r="C55" s="230" t="s">
        <v>161</v>
      </c>
      <c r="D55" s="246">
        <v>2720670</v>
      </c>
      <c r="E55" s="226"/>
    </row>
    <row r="56" spans="3:5" x14ac:dyDescent="0.25">
      <c r="C56" s="224" t="s">
        <v>134</v>
      </c>
      <c r="D56" s="247">
        <v>8777784.25</v>
      </c>
      <c r="E56" s="235"/>
    </row>
    <row r="57" spans="3:5" x14ac:dyDescent="0.25">
      <c r="C57" s="224" t="s">
        <v>137</v>
      </c>
      <c r="D57" s="248"/>
      <c r="E57" s="235"/>
    </row>
    <row r="58" spans="3:5" ht="39.6" x14ac:dyDescent="0.25">
      <c r="C58" s="224" t="s">
        <v>138</v>
      </c>
      <c r="D58" s="245">
        <v>1655500</v>
      </c>
      <c r="E58" s="226" t="s">
        <v>109</v>
      </c>
    </row>
    <row r="59" spans="3:5" ht="52.8" x14ac:dyDescent="0.25">
      <c r="C59" s="224" t="s">
        <v>139</v>
      </c>
      <c r="D59" s="245">
        <v>778801</v>
      </c>
      <c r="E59" s="226" t="s">
        <v>79</v>
      </c>
    </row>
    <row r="60" spans="3:5" x14ac:dyDescent="0.25">
      <c r="C60" s="224" t="s">
        <v>140</v>
      </c>
      <c r="D60" s="248"/>
      <c r="E60" s="226" t="s">
        <v>80</v>
      </c>
    </row>
    <row r="61" spans="3:5" x14ac:dyDescent="0.25">
      <c r="C61" s="224" t="s">
        <v>141</v>
      </c>
      <c r="D61" s="245">
        <v>255313</v>
      </c>
      <c r="E61" s="226"/>
    </row>
    <row r="62" spans="3:5" x14ac:dyDescent="0.25">
      <c r="C62" s="224" t="s">
        <v>142</v>
      </c>
      <c r="D62" s="245">
        <v>31056</v>
      </c>
      <c r="E62" s="226"/>
    </row>
    <row r="63" spans="3:5" x14ac:dyDescent="0.25">
      <c r="C63" s="224" t="s">
        <v>143</v>
      </c>
      <c r="D63" s="245">
        <v>433222.25</v>
      </c>
      <c r="E63" s="226"/>
    </row>
    <row r="64" spans="3:5" ht="26.4" x14ac:dyDescent="0.25">
      <c r="C64" s="230" t="s">
        <v>144</v>
      </c>
      <c r="D64" s="462">
        <v>5623892</v>
      </c>
      <c r="E64" s="249" t="s">
        <v>414</v>
      </c>
    </row>
    <row r="65" spans="3:5" x14ac:dyDescent="0.25">
      <c r="C65" s="224" t="s">
        <v>22</v>
      </c>
      <c r="D65" s="234"/>
      <c r="E65" s="235"/>
    </row>
    <row r="66" spans="3:5" ht="39.6" x14ac:dyDescent="0.25">
      <c r="C66" s="224" t="s">
        <v>145</v>
      </c>
      <c r="D66" s="250">
        <v>2.8629124412016524E-2</v>
      </c>
      <c r="E66" s="25" t="s">
        <v>52</v>
      </c>
    </row>
    <row r="67" spans="3:5" ht="26.4" x14ac:dyDescent="0.25">
      <c r="C67" s="224" t="s">
        <v>146</v>
      </c>
      <c r="D67" s="250">
        <v>0.10188770864946889</v>
      </c>
      <c r="E67" s="25" t="s">
        <v>51</v>
      </c>
    </row>
    <row r="68" spans="3:5" x14ac:dyDescent="0.25">
      <c r="C68" s="251" t="s">
        <v>23</v>
      </c>
      <c r="D68" s="252"/>
      <c r="E68" s="253"/>
    </row>
    <row r="69" spans="3:5" x14ac:dyDescent="0.25">
      <c r="C69" s="499" t="s">
        <v>441</v>
      </c>
      <c r="D69" s="489">
        <v>57.997833589403271</v>
      </c>
      <c r="E69" s="527"/>
    </row>
    <row r="70" spans="3:5" x14ac:dyDescent="0.25">
      <c r="C70" s="506" t="s">
        <v>442</v>
      </c>
      <c r="D70" s="531">
        <v>60.870274391257567</v>
      </c>
      <c r="E70" s="530"/>
    </row>
    <row r="71" spans="3:5" x14ac:dyDescent="0.25">
      <c r="C71" s="506" t="s">
        <v>443</v>
      </c>
      <c r="D71" s="529">
        <v>3.8497265261403686</v>
      </c>
      <c r="E71" s="530"/>
    </row>
    <row r="72" spans="3:5" ht="13.8" thickBot="1" x14ac:dyDescent="0.3">
      <c r="C72" s="496" t="s">
        <v>444</v>
      </c>
      <c r="D72" s="528">
        <v>3.6680596672300925</v>
      </c>
      <c r="E72" s="526"/>
    </row>
    <row r="73" spans="3:5" x14ac:dyDescent="0.25">
      <c r="C73" s="469" t="s">
        <v>8</v>
      </c>
    </row>
    <row r="74" spans="3:5" x14ac:dyDescent="0.25">
      <c r="C74" s="315" t="s">
        <v>376</v>
      </c>
    </row>
    <row r="75" spans="3:5" ht="26.4" x14ac:dyDescent="0.25">
      <c r="C75" s="315" t="s">
        <v>416</v>
      </c>
    </row>
    <row r="76" spans="3:5" ht="39.6" x14ac:dyDescent="0.25">
      <c r="C76" s="315" t="s">
        <v>127</v>
      </c>
    </row>
    <row r="77" spans="3:5" ht="39.6" x14ac:dyDescent="0.25">
      <c r="C77" s="315" t="s">
        <v>373</v>
      </c>
      <c r="E77" s="213"/>
    </row>
    <row r="78" spans="3:5" ht="52.8" x14ac:dyDescent="0.25">
      <c r="C78" s="255" t="s">
        <v>425</v>
      </c>
    </row>
    <row r="79" spans="3:5" x14ac:dyDescent="0.25">
      <c r="C79" s="278"/>
    </row>
  </sheetData>
  <customSheetViews>
    <customSheetView guid="{80A75E33-4D87-4F83-AFC9-AA5279B2E196}" fitToPage="1" topLeftCell="A16">
      <selection activeCell="F47" sqref="F47"/>
      <pageMargins left="0.7" right="0.7" top="0.75" bottom="0.75" header="0.3" footer="0.3"/>
      <pageSetup paperSize="8" scale="89" fitToHeight="2" orientation="landscape" r:id="rId1"/>
      <headerFooter alignWithMargins="0"/>
    </customSheetView>
    <customSheetView guid="{DC1A4EE8-8DA0-4EC2-BCFE-F62B7880A8AA}" fitToPage="1" showRuler="0" topLeftCell="A57">
      <selection activeCell="E78" sqref="E78"/>
      <pageMargins left="0.7" right="0.7" top="0.75" bottom="0.75" header="0.3" footer="0.3"/>
      <pageSetup paperSize="8" scale="89" fitToHeight="2" orientation="landscape" r:id="rId2"/>
      <headerFooter alignWithMargins="0"/>
    </customSheetView>
    <customSheetView guid="{2600A3E7-A32D-4672-AD83-1E0E350CB11A}" fitToPage="1" showRuler="0" topLeftCell="A16">
      <selection activeCell="F47" sqref="F47"/>
      <pageMargins left="0.7" right="0.7" top="0.75" bottom="0.75" header="0.3" footer="0.3"/>
      <pageSetup paperSize="8" scale="89" fitToHeight="2" orientation="landscape" r:id="rId3"/>
      <headerFooter alignWithMargins="0"/>
    </customSheetView>
  </customSheetViews>
  <phoneticPr fontId="5" type="noConversion"/>
  <pageMargins left="0.7" right="0.7" top="0.75" bottom="0.75" header="0.3" footer="0.3"/>
  <pageSetup paperSize="9" scale="61" fitToHeight="2" orientation="portrait" r:id="rId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35"/>
  <sheetViews>
    <sheetView workbookViewId="0">
      <selection activeCell="C36" sqref="C36"/>
    </sheetView>
  </sheetViews>
  <sheetFormatPr defaultColWidth="9.109375" defaultRowHeight="13.2" x14ac:dyDescent="0.25"/>
  <cols>
    <col min="1" max="1" width="2.44140625" style="213" customWidth="1"/>
    <col min="2" max="2" width="2.33203125" style="213" customWidth="1"/>
    <col min="3" max="3" width="67.109375" style="215" customWidth="1"/>
    <col min="4" max="16384" width="9.109375" style="213"/>
  </cols>
  <sheetData>
    <row r="1" spans="3:41" ht="13.8" thickBot="1" x14ac:dyDescent="0.3">
      <c r="C1" s="212" t="s">
        <v>374</v>
      </c>
    </row>
    <row r="2" spans="3:41" ht="90.75" customHeight="1" thickBot="1" x14ac:dyDescent="0.3">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331</v>
      </c>
    </row>
    <row r="3" spans="3:41" x14ac:dyDescent="0.25">
      <c r="C3" s="279" t="s">
        <v>6</v>
      </c>
      <c r="D3" s="262"/>
      <c r="E3" s="263"/>
      <c r="F3" s="263"/>
      <c r="G3" s="263"/>
      <c r="H3" s="263"/>
      <c r="I3" s="263"/>
      <c r="J3" s="264"/>
      <c r="K3" s="263"/>
      <c r="L3" s="263"/>
      <c r="M3" s="263"/>
      <c r="N3" s="263"/>
      <c r="O3" s="263"/>
      <c r="P3" s="263"/>
      <c r="Q3" s="264"/>
      <c r="R3" s="263"/>
      <c r="S3" s="263"/>
      <c r="T3" s="263"/>
      <c r="U3" s="263"/>
      <c r="V3" s="263"/>
      <c r="W3" s="263"/>
      <c r="X3" s="264"/>
      <c r="Y3" s="263"/>
      <c r="Z3" s="263"/>
      <c r="AA3" s="263"/>
      <c r="AB3" s="263"/>
      <c r="AC3" s="264"/>
      <c r="AD3" s="263"/>
      <c r="AE3" s="263"/>
      <c r="AF3" s="263"/>
      <c r="AG3" s="263"/>
      <c r="AH3" s="263"/>
      <c r="AI3" s="263"/>
      <c r="AJ3" s="263"/>
      <c r="AK3" s="263"/>
      <c r="AL3" s="263"/>
      <c r="AM3" s="263"/>
      <c r="AN3" s="265"/>
      <c r="AO3" s="286"/>
    </row>
    <row r="4" spans="3:41" x14ac:dyDescent="0.25">
      <c r="C4" s="280" t="s">
        <v>13</v>
      </c>
      <c r="D4" s="266"/>
      <c r="E4" s="270"/>
      <c r="F4" s="270"/>
      <c r="G4" s="270"/>
      <c r="H4" s="270"/>
      <c r="I4" s="270"/>
      <c r="J4" s="267"/>
      <c r="K4" s="270"/>
      <c r="L4" s="270"/>
      <c r="M4" s="270"/>
      <c r="N4" s="270"/>
      <c r="O4" s="270"/>
      <c r="P4" s="270"/>
      <c r="Q4" s="267"/>
      <c r="R4" s="270"/>
      <c r="S4" s="270"/>
      <c r="T4" s="270"/>
      <c r="U4" s="270"/>
      <c r="V4" s="270"/>
      <c r="W4" s="270"/>
      <c r="X4" s="267"/>
      <c r="Y4" s="270"/>
      <c r="Z4" s="270"/>
      <c r="AA4" s="270"/>
      <c r="AB4" s="270"/>
      <c r="AC4" s="267"/>
      <c r="AD4" s="270"/>
      <c r="AE4" s="270"/>
      <c r="AF4" s="270"/>
      <c r="AG4" s="270"/>
      <c r="AH4" s="270"/>
      <c r="AI4" s="270"/>
      <c r="AJ4" s="270"/>
      <c r="AK4" s="270"/>
      <c r="AL4" s="270"/>
      <c r="AM4" s="270"/>
      <c r="AN4" s="271"/>
      <c r="AO4" s="287"/>
    </row>
    <row r="5" spans="3:41" x14ac:dyDescent="0.25">
      <c r="C5" s="281" t="s">
        <v>14</v>
      </c>
      <c r="D5" s="290"/>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35"/>
      <c r="AO5" s="287"/>
    </row>
    <row r="6" spans="3:41" s="237" customFormat="1" x14ac:dyDescent="0.25">
      <c r="C6" s="281" t="s">
        <v>60</v>
      </c>
      <c r="D6" s="294">
        <v>9162</v>
      </c>
      <c r="E6" s="52">
        <v>1042</v>
      </c>
      <c r="F6" s="52">
        <v>4377</v>
      </c>
      <c r="G6" s="52">
        <v>3118</v>
      </c>
      <c r="H6" s="52">
        <v>181</v>
      </c>
      <c r="I6" s="52">
        <v>444</v>
      </c>
      <c r="J6" s="295">
        <v>12424</v>
      </c>
      <c r="K6" s="52">
        <v>1105</v>
      </c>
      <c r="L6" s="52">
        <v>2011</v>
      </c>
      <c r="M6" s="52">
        <v>2512</v>
      </c>
      <c r="N6" s="52">
        <v>1948</v>
      </c>
      <c r="O6" s="52">
        <v>2493</v>
      </c>
      <c r="P6" s="52">
        <v>2355</v>
      </c>
      <c r="Q6" s="295">
        <v>16717</v>
      </c>
      <c r="R6" s="52">
        <v>6719</v>
      </c>
      <c r="S6" s="52">
        <v>5983</v>
      </c>
      <c r="T6" s="52">
        <v>794</v>
      </c>
      <c r="U6" s="52">
        <v>850</v>
      </c>
      <c r="V6" s="52">
        <v>1247</v>
      </c>
      <c r="W6" s="52">
        <v>1124</v>
      </c>
      <c r="X6" s="295">
        <v>7877</v>
      </c>
      <c r="Y6" s="52">
        <v>2508</v>
      </c>
      <c r="Z6" s="52">
        <v>1648</v>
      </c>
      <c r="AA6" s="52">
        <v>1566</v>
      </c>
      <c r="AB6" s="52">
        <v>2155</v>
      </c>
      <c r="AC6" s="295">
        <v>23094</v>
      </c>
      <c r="AD6" s="52">
        <v>5922</v>
      </c>
      <c r="AE6" s="52">
        <v>1519</v>
      </c>
      <c r="AF6" s="52">
        <v>1197</v>
      </c>
      <c r="AG6" s="52">
        <v>965</v>
      </c>
      <c r="AH6" s="52">
        <v>1300</v>
      </c>
      <c r="AI6" s="52">
        <v>868</v>
      </c>
      <c r="AJ6" s="52">
        <v>469</v>
      </c>
      <c r="AK6" s="52">
        <v>2660</v>
      </c>
      <c r="AL6" s="52">
        <v>3105</v>
      </c>
      <c r="AM6" s="52">
        <v>3265</v>
      </c>
      <c r="AN6" s="207">
        <v>1824</v>
      </c>
      <c r="AO6" s="297">
        <v>69274</v>
      </c>
    </row>
    <row r="7" spans="3:41" s="237" customFormat="1" x14ac:dyDescent="0.25">
      <c r="C7" s="281" t="s">
        <v>62</v>
      </c>
      <c r="D7" s="294"/>
      <c r="E7" s="123"/>
      <c r="F7" s="123"/>
      <c r="G7" s="123"/>
      <c r="H7" s="123"/>
      <c r="I7" s="123"/>
      <c r="J7" s="295"/>
      <c r="K7" s="123"/>
      <c r="L7" s="123"/>
      <c r="M7" s="123"/>
      <c r="N7" s="123"/>
      <c r="O7" s="123"/>
      <c r="P7" s="123"/>
      <c r="Q7" s="295"/>
      <c r="R7" s="123"/>
      <c r="S7" s="123"/>
      <c r="T7" s="123"/>
      <c r="U7" s="123"/>
      <c r="V7" s="123"/>
      <c r="W7" s="123"/>
      <c r="X7" s="295"/>
      <c r="Y7" s="123"/>
      <c r="Z7" s="123"/>
      <c r="AA7" s="123"/>
      <c r="AB7" s="123"/>
      <c r="AC7" s="295"/>
      <c r="AD7" s="123"/>
      <c r="AE7" s="123"/>
      <c r="AF7" s="123"/>
      <c r="AG7" s="123"/>
      <c r="AH7" s="123"/>
      <c r="AI7" s="123"/>
      <c r="AJ7" s="123"/>
      <c r="AK7" s="123"/>
      <c r="AL7" s="123"/>
      <c r="AM7" s="123"/>
      <c r="AN7" s="296"/>
      <c r="AO7" s="297"/>
    </row>
    <row r="8" spans="3:41" s="237" customFormat="1" x14ac:dyDescent="0.25">
      <c r="C8" s="281" t="s">
        <v>64</v>
      </c>
      <c r="D8" s="294">
        <v>1448</v>
      </c>
      <c r="E8" s="123">
        <v>185</v>
      </c>
      <c r="F8" s="123">
        <v>686</v>
      </c>
      <c r="G8" s="123">
        <v>486</v>
      </c>
      <c r="H8" s="123">
        <v>35</v>
      </c>
      <c r="I8" s="123">
        <v>56</v>
      </c>
      <c r="J8" s="295">
        <v>1027</v>
      </c>
      <c r="K8" s="123">
        <v>108</v>
      </c>
      <c r="L8" s="123">
        <v>183</v>
      </c>
      <c r="M8" s="123">
        <v>215</v>
      </c>
      <c r="N8" s="123">
        <v>187</v>
      </c>
      <c r="O8" s="123">
        <v>161</v>
      </c>
      <c r="P8" s="123">
        <v>173</v>
      </c>
      <c r="Q8" s="295">
        <v>3737</v>
      </c>
      <c r="R8" s="123">
        <v>1478</v>
      </c>
      <c r="S8" s="123">
        <v>1203</v>
      </c>
      <c r="T8" s="123">
        <v>214</v>
      </c>
      <c r="U8" s="123">
        <v>246</v>
      </c>
      <c r="V8" s="123">
        <v>294</v>
      </c>
      <c r="W8" s="123">
        <v>302</v>
      </c>
      <c r="X8" s="295">
        <v>1304</v>
      </c>
      <c r="Y8" s="123">
        <v>418</v>
      </c>
      <c r="Z8" s="123">
        <v>245</v>
      </c>
      <c r="AA8" s="123">
        <v>282</v>
      </c>
      <c r="AB8" s="123">
        <v>359</v>
      </c>
      <c r="AC8" s="295">
        <v>3577</v>
      </c>
      <c r="AD8" s="123">
        <v>748</v>
      </c>
      <c r="AE8" s="123">
        <v>291</v>
      </c>
      <c r="AF8" s="123">
        <v>183</v>
      </c>
      <c r="AG8" s="123">
        <v>172</v>
      </c>
      <c r="AH8" s="123">
        <v>180</v>
      </c>
      <c r="AI8" s="123">
        <v>152</v>
      </c>
      <c r="AJ8" s="123">
        <v>79</v>
      </c>
      <c r="AK8" s="123">
        <v>564</v>
      </c>
      <c r="AL8" s="123">
        <v>568</v>
      </c>
      <c r="AM8" s="123">
        <v>276</v>
      </c>
      <c r="AN8" s="296">
        <v>364</v>
      </c>
      <c r="AO8" s="297">
        <v>11093</v>
      </c>
    </row>
    <row r="9" spans="3:41" s="237" customFormat="1" x14ac:dyDescent="0.25">
      <c r="C9" s="281" t="s">
        <v>65</v>
      </c>
      <c r="D9" s="294">
        <v>2884</v>
      </c>
      <c r="E9" s="123">
        <v>306</v>
      </c>
      <c r="F9" s="123">
        <v>1354</v>
      </c>
      <c r="G9" s="123">
        <v>1038</v>
      </c>
      <c r="H9" s="123">
        <v>55</v>
      </c>
      <c r="I9" s="123">
        <v>131</v>
      </c>
      <c r="J9" s="295">
        <v>2647</v>
      </c>
      <c r="K9" s="123">
        <v>258</v>
      </c>
      <c r="L9" s="123">
        <v>426</v>
      </c>
      <c r="M9" s="123">
        <v>464</v>
      </c>
      <c r="N9" s="123">
        <v>463</v>
      </c>
      <c r="O9" s="123">
        <v>485</v>
      </c>
      <c r="P9" s="123">
        <v>551</v>
      </c>
      <c r="Q9" s="295">
        <v>6534</v>
      </c>
      <c r="R9" s="123">
        <v>2678</v>
      </c>
      <c r="S9" s="123">
        <v>2368</v>
      </c>
      <c r="T9" s="123">
        <v>354</v>
      </c>
      <c r="U9" s="123">
        <v>326</v>
      </c>
      <c r="V9" s="123">
        <v>460</v>
      </c>
      <c r="W9" s="123">
        <v>348</v>
      </c>
      <c r="X9" s="295">
        <v>1540</v>
      </c>
      <c r="Y9" s="123">
        <v>523</v>
      </c>
      <c r="Z9" s="123">
        <v>295</v>
      </c>
      <c r="AA9" s="123">
        <v>295</v>
      </c>
      <c r="AB9" s="123">
        <v>427</v>
      </c>
      <c r="AC9" s="295">
        <v>6438</v>
      </c>
      <c r="AD9" s="123">
        <v>1590</v>
      </c>
      <c r="AE9" s="123">
        <v>448</v>
      </c>
      <c r="AF9" s="123">
        <v>284</v>
      </c>
      <c r="AG9" s="123">
        <v>269</v>
      </c>
      <c r="AH9" s="123">
        <v>318</v>
      </c>
      <c r="AI9" s="123">
        <v>247</v>
      </c>
      <c r="AJ9" s="123">
        <v>142</v>
      </c>
      <c r="AK9" s="123">
        <v>881</v>
      </c>
      <c r="AL9" s="123">
        <v>950</v>
      </c>
      <c r="AM9" s="123">
        <v>781</v>
      </c>
      <c r="AN9" s="296">
        <v>528</v>
      </c>
      <c r="AO9" s="297">
        <v>20043</v>
      </c>
    </row>
    <row r="10" spans="3:41" s="237" customFormat="1" x14ac:dyDescent="0.25">
      <c r="C10" s="281" t="s">
        <v>67</v>
      </c>
      <c r="D10" s="294">
        <v>1120</v>
      </c>
      <c r="E10" s="123">
        <v>199</v>
      </c>
      <c r="F10" s="123">
        <v>651</v>
      </c>
      <c r="G10" s="123">
        <v>217</v>
      </c>
      <c r="H10" s="123">
        <v>13</v>
      </c>
      <c r="I10" s="123">
        <v>40</v>
      </c>
      <c r="J10" s="295">
        <v>1355</v>
      </c>
      <c r="K10" s="123">
        <v>164</v>
      </c>
      <c r="L10" s="123">
        <v>114</v>
      </c>
      <c r="M10" s="123">
        <v>319</v>
      </c>
      <c r="N10" s="123">
        <v>302</v>
      </c>
      <c r="O10" s="123">
        <v>247</v>
      </c>
      <c r="P10" s="123">
        <v>209</v>
      </c>
      <c r="Q10" s="295">
        <v>2135</v>
      </c>
      <c r="R10" s="123">
        <v>782</v>
      </c>
      <c r="S10" s="123">
        <v>599</v>
      </c>
      <c r="T10" s="123">
        <v>147</v>
      </c>
      <c r="U10" s="123">
        <v>159</v>
      </c>
      <c r="V10" s="123">
        <v>235</v>
      </c>
      <c r="W10" s="123">
        <v>213</v>
      </c>
      <c r="X10" s="295">
        <v>1184</v>
      </c>
      <c r="Y10" s="123">
        <v>293</v>
      </c>
      <c r="Z10" s="123">
        <v>223</v>
      </c>
      <c r="AA10" s="123">
        <v>297</v>
      </c>
      <c r="AB10" s="123">
        <v>371</v>
      </c>
      <c r="AC10" s="295">
        <v>3466</v>
      </c>
      <c r="AD10" s="123">
        <v>726</v>
      </c>
      <c r="AE10" s="123">
        <v>273</v>
      </c>
      <c r="AF10" s="123">
        <v>263</v>
      </c>
      <c r="AG10" s="123">
        <v>178</v>
      </c>
      <c r="AH10" s="123">
        <v>242</v>
      </c>
      <c r="AI10" s="123">
        <v>123</v>
      </c>
      <c r="AJ10" s="123">
        <v>87</v>
      </c>
      <c r="AK10" s="123">
        <v>512</v>
      </c>
      <c r="AL10" s="123">
        <v>585</v>
      </c>
      <c r="AM10" s="123">
        <v>203</v>
      </c>
      <c r="AN10" s="296">
        <v>274</v>
      </c>
      <c r="AO10" s="297">
        <v>9260</v>
      </c>
    </row>
    <row r="11" spans="3:41" s="237" customFormat="1" x14ac:dyDescent="0.25">
      <c r="C11" s="282" t="s">
        <v>68</v>
      </c>
      <c r="D11" s="294">
        <v>2899</v>
      </c>
      <c r="E11" s="123">
        <v>404</v>
      </c>
      <c r="F11" s="123">
        <v>1263</v>
      </c>
      <c r="G11" s="123">
        <v>1036</v>
      </c>
      <c r="H11" s="123">
        <v>55</v>
      </c>
      <c r="I11" s="123">
        <v>141</v>
      </c>
      <c r="J11" s="295">
        <v>2530</v>
      </c>
      <c r="K11" s="123">
        <v>286</v>
      </c>
      <c r="L11" s="123">
        <v>349</v>
      </c>
      <c r="M11" s="123">
        <v>563</v>
      </c>
      <c r="N11" s="123">
        <v>437</v>
      </c>
      <c r="O11" s="123">
        <v>390</v>
      </c>
      <c r="P11" s="123">
        <v>505</v>
      </c>
      <c r="Q11" s="295">
        <v>2964</v>
      </c>
      <c r="R11" s="123">
        <v>1062</v>
      </c>
      <c r="S11" s="123">
        <v>919</v>
      </c>
      <c r="T11" s="123">
        <v>189</v>
      </c>
      <c r="U11" s="123">
        <v>221</v>
      </c>
      <c r="V11" s="123">
        <v>228</v>
      </c>
      <c r="W11" s="123">
        <v>345</v>
      </c>
      <c r="X11" s="295">
        <v>1704</v>
      </c>
      <c r="Y11" s="123">
        <v>429</v>
      </c>
      <c r="Z11" s="123">
        <v>240</v>
      </c>
      <c r="AA11" s="123">
        <v>322</v>
      </c>
      <c r="AB11" s="123">
        <v>713</v>
      </c>
      <c r="AC11" s="295">
        <v>4959</v>
      </c>
      <c r="AD11" s="123">
        <v>1208</v>
      </c>
      <c r="AE11" s="123">
        <v>343</v>
      </c>
      <c r="AF11" s="123">
        <v>272</v>
      </c>
      <c r="AG11" s="123">
        <v>209</v>
      </c>
      <c r="AH11" s="123">
        <v>300</v>
      </c>
      <c r="AI11" s="123">
        <v>225</v>
      </c>
      <c r="AJ11" s="123">
        <v>95</v>
      </c>
      <c r="AK11" s="123">
        <v>694</v>
      </c>
      <c r="AL11" s="123">
        <v>771</v>
      </c>
      <c r="AM11" s="123">
        <v>467</v>
      </c>
      <c r="AN11" s="296">
        <v>375</v>
      </c>
      <c r="AO11" s="297">
        <v>15056</v>
      </c>
    </row>
    <row r="12" spans="3:41" x14ac:dyDescent="0.25">
      <c r="C12" s="281" t="s">
        <v>46</v>
      </c>
      <c r="D12" s="298"/>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421"/>
      <c r="AO12" s="301"/>
    </row>
    <row r="13" spans="3:41" x14ac:dyDescent="0.25">
      <c r="C13" s="281" t="s">
        <v>104</v>
      </c>
      <c r="D13" s="294">
        <v>9036</v>
      </c>
      <c r="E13" s="123">
        <v>1017</v>
      </c>
      <c r="F13" s="123">
        <v>4306</v>
      </c>
      <c r="G13" s="123">
        <v>3096</v>
      </c>
      <c r="H13" s="123">
        <v>180</v>
      </c>
      <c r="I13" s="123">
        <v>437</v>
      </c>
      <c r="J13" s="295">
        <v>11919</v>
      </c>
      <c r="K13" s="123">
        <v>1059</v>
      </c>
      <c r="L13" s="123">
        <v>1924</v>
      </c>
      <c r="M13" s="123">
        <v>2384</v>
      </c>
      <c r="N13" s="123">
        <v>1853</v>
      </c>
      <c r="O13" s="123">
        <v>2410</v>
      </c>
      <c r="P13" s="123">
        <v>2289</v>
      </c>
      <c r="Q13" s="295">
        <v>16517</v>
      </c>
      <c r="R13" s="123">
        <v>6649</v>
      </c>
      <c r="S13" s="123">
        <v>5912</v>
      </c>
      <c r="T13" s="123">
        <v>784</v>
      </c>
      <c r="U13" s="123">
        <v>841</v>
      </c>
      <c r="V13" s="123">
        <v>1217</v>
      </c>
      <c r="W13" s="123">
        <v>1114</v>
      </c>
      <c r="X13" s="295">
        <v>7856</v>
      </c>
      <c r="Y13" s="123">
        <v>2496</v>
      </c>
      <c r="Z13" s="123">
        <v>1646</v>
      </c>
      <c r="AA13" s="123">
        <v>1563</v>
      </c>
      <c r="AB13" s="123">
        <v>2151</v>
      </c>
      <c r="AC13" s="295">
        <v>21751</v>
      </c>
      <c r="AD13" s="123">
        <v>5579</v>
      </c>
      <c r="AE13" s="123">
        <v>1387</v>
      </c>
      <c r="AF13" s="123">
        <v>1130</v>
      </c>
      <c r="AG13" s="123">
        <v>910</v>
      </c>
      <c r="AH13" s="123">
        <v>1221</v>
      </c>
      <c r="AI13" s="123">
        <v>810</v>
      </c>
      <c r="AJ13" s="123">
        <v>433</v>
      </c>
      <c r="AK13" s="123">
        <v>2489</v>
      </c>
      <c r="AL13" s="123">
        <v>2880</v>
      </c>
      <c r="AM13" s="123">
        <v>3186</v>
      </c>
      <c r="AN13" s="422">
        <v>1726</v>
      </c>
      <c r="AO13" s="297">
        <v>67079</v>
      </c>
    </row>
    <row r="14" spans="3:41" x14ac:dyDescent="0.25">
      <c r="C14" s="281" t="s">
        <v>70</v>
      </c>
      <c r="D14" s="302"/>
      <c r="E14" s="317"/>
      <c r="F14" s="317"/>
      <c r="G14" s="317"/>
      <c r="H14" s="317"/>
      <c r="I14" s="317"/>
      <c r="J14" s="303"/>
      <c r="K14" s="317"/>
      <c r="L14" s="317"/>
      <c r="M14" s="317"/>
      <c r="N14" s="317"/>
      <c r="O14" s="317"/>
      <c r="P14" s="317"/>
      <c r="Q14" s="303"/>
      <c r="R14" s="317"/>
      <c r="S14" s="317"/>
      <c r="T14" s="317"/>
      <c r="U14" s="317"/>
      <c r="V14" s="317"/>
      <c r="W14" s="317"/>
      <c r="X14" s="303"/>
      <c r="Y14" s="317"/>
      <c r="Z14" s="317"/>
      <c r="AA14" s="317"/>
      <c r="AB14" s="317"/>
      <c r="AC14" s="303"/>
      <c r="AD14" s="317"/>
      <c r="AE14" s="317"/>
      <c r="AF14" s="317"/>
      <c r="AG14" s="317"/>
      <c r="AH14" s="317"/>
      <c r="AI14" s="317"/>
      <c r="AJ14" s="317"/>
      <c r="AK14" s="317"/>
      <c r="AL14" s="317"/>
      <c r="AM14" s="317"/>
      <c r="AN14" s="423"/>
      <c r="AO14" s="301"/>
    </row>
    <row r="15" spans="3:41" x14ac:dyDescent="0.25">
      <c r="C15" s="281" t="s">
        <v>129</v>
      </c>
      <c r="D15" s="298"/>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421"/>
      <c r="AO15" s="301"/>
    </row>
    <row r="16" spans="3:41" x14ac:dyDescent="0.25">
      <c r="C16" s="281" t="s">
        <v>130</v>
      </c>
      <c r="D16" s="302"/>
      <c r="E16" s="317"/>
      <c r="F16" s="317"/>
      <c r="G16" s="317"/>
      <c r="H16" s="317"/>
      <c r="I16" s="317"/>
      <c r="J16" s="303"/>
      <c r="K16" s="317"/>
      <c r="L16" s="317"/>
      <c r="M16" s="317"/>
      <c r="N16" s="317"/>
      <c r="O16" s="317"/>
      <c r="P16" s="317"/>
      <c r="Q16" s="303"/>
      <c r="R16" s="317"/>
      <c r="S16" s="317"/>
      <c r="T16" s="317"/>
      <c r="U16" s="317"/>
      <c r="V16" s="317"/>
      <c r="W16" s="317"/>
      <c r="X16" s="303"/>
      <c r="Y16" s="317"/>
      <c r="Z16" s="317"/>
      <c r="AA16" s="317"/>
      <c r="AB16" s="317"/>
      <c r="AC16" s="303"/>
      <c r="AD16" s="317"/>
      <c r="AE16" s="317"/>
      <c r="AF16" s="317"/>
      <c r="AG16" s="317"/>
      <c r="AH16" s="317"/>
      <c r="AI16" s="317"/>
      <c r="AJ16" s="317"/>
      <c r="AK16" s="317"/>
      <c r="AL16" s="317"/>
      <c r="AM16" s="317"/>
      <c r="AN16" s="318"/>
      <c r="AO16" s="301"/>
    </row>
    <row r="17" spans="3:41" x14ac:dyDescent="0.25">
      <c r="C17" s="281" t="s">
        <v>131</v>
      </c>
      <c r="D17" s="302"/>
      <c r="E17" s="317"/>
      <c r="F17" s="317"/>
      <c r="G17" s="317"/>
      <c r="H17" s="317"/>
      <c r="I17" s="317"/>
      <c r="J17" s="303"/>
      <c r="K17" s="317"/>
      <c r="L17" s="317"/>
      <c r="M17" s="317"/>
      <c r="N17" s="317"/>
      <c r="O17" s="317"/>
      <c r="P17" s="317"/>
      <c r="Q17" s="303"/>
      <c r="R17" s="317"/>
      <c r="S17" s="317"/>
      <c r="T17" s="317"/>
      <c r="U17" s="317"/>
      <c r="V17" s="317"/>
      <c r="W17" s="317"/>
      <c r="X17" s="303"/>
      <c r="Y17" s="317"/>
      <c r="Z17" s="317"/>
      <c r="AA17" s="317"/>
      <c r="AB17" s="317"/>
      <c r="AC17" s="303"/>
      <c r="AD17" s="317"/>
      <c r="AE17" s="317"/>
      <c r="AF17" s="317"/>
      <c r="AG17" s="317"/>
      <c r="AH17" s="317"/>
      <c r="AI17" s="317"/>
      <c r="AJ17" s="317"/>
      <c r="AK17" s="317"/>
      <c r="AL17" s="317"/>
      <c r="AM17" s="317"/>
      <c r="AN17" s="318"/>
      <c r="AO17" s="301"/>
    </row>
    <row r="18" spans="3:41" x14ac:dyDescent="0.25">
      <c r="C18" s="281" t="s">
        <v>132</v>
      </c>
      <c r="D18" s="294">
        <v>305</v>
      </c>
      <c r="E18" s="123">
        <v>55</v>
      </c>
      <c r="F18" s="123">
        <v>250</v>
      </c>
      <c r="G18" s="123">
        <v>0</v>
      </c>
      <c r="H18" s="123">
        <v>0</v>
      </c>
      <c r="I18" s="123">
        <v>0</v>
      </c>
      <c r="J18" s="295">
        <v>522</v>
      </c>
      <c r="K18" s="123">
        <v>60</v>
      </c>
      <c r="L18" s="123">
        <v>53</v>
      </c>
      <c r="M18" s="123">
        <v>172</v>
      </c>
      <c r="N18" s="123">
        <v>108</v>
      </c>
      <c r="O18" s="123">
        <v>65</v>
      </c>
      <c r="P18" s="123">
        <v>64</v>
      </c>
      <c r="Q18" s="295">
        <v>757</v>
      </c>
      <c r="R18" s="123">
        <v>277</v>
      </c>
      <c r="S18" s="123">
        <v>205</v>
      </c>
      <c r="T18" s="123">
        <v>52</v>
      </c>
      <c r="U18" s="123">
        <v>59</v>
      </c>
      <c r="V18" s="123">
        <v>87</v>
      </c>
      <c r="W18" s="123">
        <v>77</v>
      </c>
      <c r="X18" s="295">
        <v>396</v>
      </c>
      <c r="Y18" s="123">
        <v>85</v>
      </c>
      <c r="Z18" s="123">
        <v>82</v>
      </c>
      <c r="AA18" s="123">
        <v>108</v>
      </c>
      <c r="AB18" s="123">
        <v>121</v>
      </c>
      <c r="AC18" s="295">
        <v>1132</v>
      </c>
      <c r="AD18" s="123">
        <v>183</v>
      </c>
      <c r="AE18" s="123">
        <v>83</v>
      </c>
      <c r="AF18" s="123">
        <v>103</v>
      </c>
      <c r="AG18" s="123">
        <v>45</v>
      </c>
      <c r="AH18" s="123">
        <v>96</v>
      </c>
      <c r="AI18" s="123">
        <v>39</v>
      </c>
      <c r="AJ18" s="123">
        <v>32</v>
      </c>
      <c r="AK18" s="123">
        <v>180</v>
      </c>
      <c r="AL18" s="123">
        <v>193</v>
      </c>
      <c r="AM18" s="123">
        <v>71</v>
      </c>
      <c r="AN18" s="296">
        <v>107</v>
      </c>
      <c r="AO18" s="297">
        <v>3112</v>
      </c>
    </row>
    <row r="19" spans="3:41" x14ac:dyDescent="0.25">
      <c r="C19" s="282" t="s">
        <v>133</v>
      </c>
      <c r="D19" s="305">
        <v>954</v>
      </c>
      <c r="E19" s="272">
        <v>177</v>
      </c>
      <c r="F19" s="272">
        <v>494</v>
      </c>
      <c r="G19" s="272">
        <v>239</v>
      </c>
      <c r="H19" s="272">
        <v>9</v>
      </c>
      <c r="I19" s="272">
        <v>35</v>
      </c>
      <c r="J19" s="306">
        <v>1400</v>
      </c>
      <c r="K19" s="272">
        <v>168</v>
      </c>
      <c r="L19" s="272">
        <v>190</v>
      </c>
      <c r="M19" s="272">
        <v>298</v>
      </c>
      <c r="N19" s="272">
        <v>237</v>
      </c>
      <c r="O19" s="272">
        <v>201</v>
      </c>
      <c r="P19" s="272">
        <v>306</v>
      </c>
      <c r="Q19" s="306">
        <v>1522</v>
      </c>
      <c r="R19" s="272">
        <v>560</v>
      </c>
      <c r="S19" s="272">
        <v>441</v>
      </c>
      <c r="T19" s="272">
        <v>104</v>
      </c>
      <c r="U19" s="272">
        <v>114</v>
      </c>
      <c r="V19" s="272">
        <v>123</v>
      </c>
      <c r="W19" s="272">
        <v>180</v>
      </c>
      <c r="X19" s="306">
        <v>919</v>
      </c>
      <c r="Y19" s="272">
        <v>250</v>
      </c>
      <c r="Z19" s="272">
        <v>143</v>
      </c>
      <c r="AA19" s="272">
        <v>178</v>
      </c>
      <c r="AB19" s="272">
        <v>348</v>
      </c>
      <c r="AC19" s="306">
        <v>2737</v>
      </c>
      <c r="AD19" s="272">
        <v>642</v>
      </c>
      <c r="AE19" s="272">
        <v>202</v>
      </c>
      <c r="AF19" s="272">
        <v>142</v>
      </c>
      <c r="AG19" s="272">
        <v>111</v>
      </c>
      <c r="AH19" s="272">
        <v>150</v>
      </c>
      <c r="AI19" s="272">
        <v>119</v>
      </c>
      <c r="AJ19" s="272">
        <v>62</v>
      </c>
      <c r="AK19" s="272">
        <v>439</v>
      </c>
      <c r="AL19" s="272">
        <v>428</v>
      </c>
      <c r="AM19" s="272">
        <v>233</v>
      </c>
      <c r="AN19" s="291">
        <v>209</v>
      </c>
      <c r="AO19" s="307">
        <v>7532</v>
      </c>
    </row>
    <row r="20" spans="3:41" x14ac:dyDescent="0.25">
      <c r="C20" s="281" t="s">
        <v>159</v>
      </c>
      <c r="D20" s="308"/>
      <c r="E20" s="309"/>
      <c r="F20" s="309"/>
      <c r="G20" s="309"/>
      <c r="H20" s="309"/>
      <c r="I20" s="309"/>
      <c r="J20" s="310"/>
      <c r="K20" s="309"/>
      <c r="L20" s="309"/>
      <c r="M20" s="309"/>
      <c r="N20" s="309"/>
      <c r="O20" s="309"/>
      <c r="P20" s="309"/>
      <c r="Q20" s="310"/>
      <c r="R20" s="309"/>
      <c r="S20" s="309"/>
      <c r="T20" s="309"/>
      <c r="U20" s="309"/>
      <c r="V20" s="309"/>
      <c r="W20" s="309"/>
      <c r="X20" s="310"/>
      <c r="Y20" s="309"/>
      <c r="Z20" s="309"/>
      <c r="AA20" s="309"/>
      <c r="AB20" s="309"/>
      <c r="AC20" s="310"/>
      <c r="AD20" s="309"/>
      <c r="AE20" s="309"/>
      <c r="AF20" s="309"/>
      <c r="AG20" s="309"/>
      <c r="AH20" s="309"/>
      <c r="AI20" s="309"/>
      <c r="AJ20" s="309"/>
      <c r="AK20" s="309"/>
      <c r="AL20" s="309"/>
      <c r="AM20" s="309"/>
      <c r="AN20" s="311"/>
      <c r="AO20" s="312"/>
    </row>
    <row r="21" spans="3:41" x14ac:dyDescent="0.25">
      <c r="C21" s="281" t="s">
        <v>16</v>
      </c>
      <c r="D21" s="308"/>
      <c r="E21" s="309"/>
      <c r="F21" s="309"/>
      <c r="G21" s="309"/>
      <c r="H21" s="309"/>
      <c r="I21" s="309"/>
      <c r="J21" s="310"/>
      <c r="K21" s="309"/>
      <c r="L21" s="309"/>
      <c r="M21" s="309"/>
      <c r="N21" s="309"/>
      <c r="O21" s="309"/>
      <c r="P21" s="309"/>
      <c r="Q21" s="310"/>
      <c r="R21" s="309"/>
      <c r="S21" s="309"/>
      <c r="T21" s="309"/>
      <c r="U21" s="309"/>
      <c r="V21" s="309"/>
      <c r="W21" s="309"/>
      <c r="X21" s="310"/>
      <c r="Y21" s="309"/>
      <c r="Z21" s="309"/>
      <c r="AA21" s="309"/>
      <c r="AB21" s="309"/>
      <c r="AC21" s="310"/>
      <c r="AD21" s="309"/>
      <c r="AE21" s="309"/>
      <c r="AF21" s="309"/>
      <c r="AG21" s="309"/>
      <c r="AH21" s="309"/>
      <c r="AI21" s="309"/>
      <c r="AJ21" s="309"/>
      <c r="AK21" s="309"/>
      <c r="AL21" s="309"/>
      <c r="AM21" s="309"/>
      <c r="AN21" s="311"/>
      <c r="AO21" s="312"/>
    </row>
    <row r="22" spans="3:41" x14ac:dyDescent="0.25">
      <c r="C22" s="282" t="s">
        <v>151</v>
      </c>
      <c r="D22" s="313">
        <v>646</v>
      </c>
      <c r="E22" s="273">
        <v>111</v>
      </c>
      <c r="F22" s="273">
        <v>344</v>
      </c>
      <c r="G22" s="273">
        <v>160</v>
      </c>
      <c r="H22" s="273">
        <v>6</v>
      </c>
      <c r="I22" s="273">
        <v>25</v>
      </c>
      <c r="J22" s="314">
        <v>850</v>
      </c>
      <c r="K22" s="273">
        <v>106</v>
      </c>
      <c r="L22" s="273">
        <v>109</v>
      </c>
      <c r="M22" s="273">
        <v>184</v>
      </c>
      <c r="N22" s="273">
        <v>145</v>
      </c>
      <c r="O22" s="273">
        <v>128</v>
      </c>
      <c r="P22" s="273">
        <v>178</v>
      </c>
      <c r="Q22" s="314">
        <v>1047</v>
      </c>
      <c r="R22" s="273">
        <v>343</v>
      </c>
      <c r="S22" s="273">
        <v>312</v>
      </c>
      <c r="T22" s="273">
        <v>79</v>
      </c>
      <c r="U22" s="273">
        <v>83</v>
      </c>
      <c r="V22" s="273">
        <v>92</v>
      </c>
      <c r="W22" s="273">
        <v>138</v>
      </c>
      <c r="X22" s="314">
        <v>553</v>
      </c>
      <c r="Y22" s="273">
        <v>154</v>
      </c>
      <c r="Z22" s="273">
        <v>96</v>
      </c>
      <c r="AA22" s="273">
        <v>112</v>
      </c>
      <c r="AB22" s="273">
        <v>191</v>
      </c>
      <c r="AC22" s="314">
        <v>1789</v>
      </c>
      <c r="AD22" s="273">
        <v>441</v>
      </c>
      <c r="AE22" s="273">
        <v>112</v>
      </c>
      <c r="AF22" s="273">
        <v>92</v>
      </c>
      <c r="AG22" s="273">
        <v>65</v>
      </c>
      <c r="AH22" s="273">
        <v>88</v>
      </c>
      <c r="AI22" s="273">
        <v>71</v>
      </c>
      <c r="AJ22" s="273">
        <v>39</v>
      </c>
      <c r="AK22" s="273">
        <v>291</v>
      </c>
      <c r="AL22" s="273">
        <v>295</v>
      </c>
      <c r="AM22" s="273">
        <v>162</v>
      </c>
      <c r="AN22" s="292">
        <v>133</v>
      </c>
      <c r="AO22" s="307">
        <v>4885</v>
      </c>
    </row>
    <row r="23" spans="3:41" x14ac:dyDescent="0.25">
      <c r="C23" s="282" t="s">
        <v>105</v>
      </c>
      <c r="D23" s="305">
        <v>78</v>
      </c>
      <c r="E23" s="272">
        <v>20</v>
      </c>
      <c r="F23" s="272">
        <v>36</v>
      </c>
      <c r="G23" s="272">
        <v>17</v>
      </c>
      <c r="H23" s="272">
        <v>0</v>
      </c>
      <c r="I23" s="272">
        <v>5</v>
      </c>
      <c r="J23" s="306">
        <v>54</v>
      </c>
      <c r="K23" s="272">
        <v>5</v>
      </c>
      <c r="L23" s="272">
        <v>1</v>
      </c>
      <c r="M23" s="272">
        <v>15</v>
      </c>
      <c r="N23" s="272">
        <v>10</v>
      </c>
      <c r="O23" s="272">
        <v>14</v>
      </c>
      <c r="P23" s="272">
        <v>9</v>
      </c>
      <c r="Q23" s="306">
        <v>88</v>
      </c>
      <c r="R23" s="272">
        <v>28</v>
      </c>
      <c r="S23" s="272">
        <v>19</v>
      </c>
      <c r="T23" s="272">
        <v>7</v>
      </c>
      <c r="U23" s="272">
        <v>10</v>
      </c>
      <c r="V23" s="272">
        <v>7</v>
      </c>
      <c r="W23" s="272">
        <v>17</v>
      </c>
      <c r="X23" s="306">
        <v>70</v>
      </c>
      <c r="Y23" s="272">
        <v>20</v>
      </c>
      <c r="Z23" s="272">
        <v>15</v>
      </c>
      <c r="AA23" s="272">
        <v>12</v>
      </c>
      <c r="AB23" s="272">
        <v>23</v>
      </c>
      <c r="AC23" s="306">
        <v>77</v>
      </c>
      <c r="AD23" s="272">
        <v>10</v>
      </c>
      <c r="AE23" s="272">
        <v>9</v>
      </c>
      <c r="AF23" s="272">
        <v>5</v>
      </c>
      <c r="AG23" s="272">
        <v>4</v>
      </c>
      <c r="AH23" s="272">
        <v>4</v>
      </c>
      <c r="AI23" s="272">
        <v>2</v>
      </c>
      <c r="AJ23" s="272">
        <v>0</v>
      </c>
      <c r="AK23" s="272">
        <v>8</v>
      </c>
      <c r="AL23" s="272">
        <v>19</v>
      </c>
      <c r="AM23" s="272">
        <v>15</v>
      </c>
      <c r="AN23" s="291">
        <v>1</v>
      </c>
      <c r="AO23" s="307">
        <v>367</v>
      </c>
    </row>
    <row r="24" spans="3:41" x14ac:dyDescent="0.25">
      <c r="C24" s="282" t="s">
        <v>106</v>
      </c>
      <c r="D24" s="305">
        <v>568</v>
      </c>
      <c r="E24" s="272">
        <v>91</v>
      </c>
      <c r="F24" s="272">
        <v>308</v>
      </c>
      <c r="G24" s="272">
        <v>143</v>
      </c>
      <c r="H24" s="272">
        <v>6</v>
      </c>
      <c r="I24" s="272">
        <v>20</v>
      </c>
      <c r="J24" s="306">
        <v>796</v>
      </c>
      <c r="K24" s="272">
        <v>101</v>
      </c>
      <c r="L24" s="272">
        <v>108</v>
      </c>
      <c r="M24" s="272">
        <v>169</v>
      </c>
      <c r="N24" s="272">
        <v>135</v>
      </c>
      <c r="O24" s="272">
        <v>114</v>
      </c>
      <c r="P24" s="272">
        <v>169</v>
      </c>
      <c r="Q24" s="306">
        <v>959</v>
      </c>
      <c r="R24" s="272">
        <v>315</v>
      </c>
      <c r="S24" s="272">
        <v>293</v>
      </c>
      <c r="T24" s="272">
        <v>72</v>
      </c>
      <c r="U24" s="272">
        <v>73</v>
      </c>
      <c r="V24" s="272">
        <v>85</v>
      </c>
      <c r="W24" s="272">
        <v>121</v>
      </c>
      <c r="X24" s="306">
        <v>483</v>
      </c>
      <c r="Y24" s="272">
        <v>134</v>
      </c>
      <c r="Z24" s="272">
        <v>81</v>
      </c>
      <c r="AA24" s="272">
        <v>100</v>
      </c>
      <c r="AB24" s="272">
        <v>168</v>
      </c>
      <c r="AC24" s="306">
        <v>1712</v>
      </c>
      <c r="AD24" s="272">
        <v>431</v>
      </c>
      <c r="AE24" s="272">
        <v>103</v>
      </c>
      <c r="AF24" s="272">
        <v>87</v>
      </c>
      <c r="AG24" s="272">
        <v>61</v>
      </c>
      <c r="AH24" s="272">
        <v>84</v>
      </c>
      <c r="AI24" s="272">
        <v>69</v>
      </c>
      <c r="AJ24" s="272">
        <v>39</v>
      </c>
      <c r="AK24" s="272">
        <v>283</v>
      </c>
      <c r="AL24" s="272">
        <v>276</v>
      </c>
      <c r="AM24" s="272">
        <v>147</v>
      </c>
      <c r="AN24" s="291">
        <v>132</v>
      </c>
      <c r="AO24" s="307">
        <v>4518</v>
      </c>
    </row>
    <row r="25" spans="3:41" x14ac:dyDescent="0.25">
      <c r="C25" s="281" t="s">
        <v>150</v>
      </c>
      <c r="D25" s="298"/>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300"/>
      <c r="AO25" s="301"/>
    </row>
    <row r="26" spans="3:41" x14ac:dyDescent="0.25">
      <c r="C26" s="281" t="s">
        <v>107</v>
      </c>
      <c r="D26" s="294">
        <v>254</v>
      </c>
      <c r="E26" s="123">
        <v>47</v>
      </c>
      <c r="F26" s="123">
        <v>207</v>
      </c>
      <c r="G26" s="123">
        <v>0</v>
      </c>
      <c r="H26" s="123">
        <v>0</v>
      </c>
      <c r="I26" s="123">
        <v>0</v>
      </c>
      <c r="J26" s="295">
        <v>457</v>
      </c>
      <c r="K26" s="123">
        <v>57</v>
      </c>
      <c r="L26" s="123">
        <v>46</v>
      </c>
      <c r="M26" s="123">
        <v>163</v>
      </c>
      <c r="N26" s="123">
        <v>85</v>
      </c>
      <c r="O26" s="123">
        <v>51</v>
      </c>
      <c r="P26" s="123">
        <v>55</v>
      </c>
      <c r="Q26" s="295">
        <v>494</v>
      </c>
      <c r="R26" s="123">
        <v>189</v>
      </c>
      <c r="S26" s="123">
        <v>112</v>
      </c>
      <c r="T26" s="123">
        <v>37</v>
      </c>
      <c r="U26" s="123">
        <v>44</v>
      </c>
      <c r="V26" s="123">
        <v>60</v>
      </c>
      <c r="W26" s="123">
        <v>52</v>
      </c>
      <c r="X26" s="295">
        <v>281</v>
      </c>
      <c r="Y26" s="123">
        <v>67</v>
      </c>
      <c r="Z26" s="123">
        <v>51</v>
      </c>
      <c r="AA26" s="123">
        <v>65</v>
      </c>
      <c r="AB26" s="123">
        <v>98</v>
      </c>
      <c r="AC26" s="295">
        <v>748</v>
      </c>
      <c r="AD26" s="123">
        <v>111</v>
      </c>
      <c r="AE26" s="123">
        <v>56</v>
      </c>
      <c r="AF26" s="123">
        <v>59</v>
      </c>
      <c r="AG26" s="123">
        <v>33</v>
      </c>
      <c r="AH26" s="123">
        <v>51</v>
      </c>
      <c r="AI26" s="123">
        <v>21</v>
      </c>
      <c r="AJ26" s="123">
        <v>29</v>
      </c>
      <c r="AK26" s="123">
        <v>124</v>
      </c>
      <c r="AL26" s="123">
        <v>129</v>
      </c>
      <c r="AM26" s="123">
        <v>52</v>
      </c>
      <c r="AN26" s="296">
        <v>83</v>
      </c>
      <c r="AO26" s="297">
        <v>2234</v>
      </c>
    </row>
    <row r="27" spans="3:41" x14ac:dyDescent="0.25">
      <c r="C27" s="283" t="s">
        <v>108</v>
      </c>
      <c r="D27" s="294">
        <v>96</v>
      </c>
      <c r="E27" s="123">
        <v>14</v>
      </c>
      <c r="F27" s="123">
        <v>82</v>
      </c>
      <c r="G27" s="123">
        <v>0</v>
      </c>
      <c r="H27" s="123">
        <v>0</v>
      </c>
      <c r="I27" s="123">
        <v>0</v>
      </c>
      <c r="J27" s="295">
        <v>96</v>
      </c>
      <c r="K27" s="123">
        <v>6</v>
      </c>
      <c r="L27" s="123">
        <v>10</v>
      </c>
      <c r="M27" s="123">
        <v>20</v>
      </c>
      <c r="N27" s="123">
        <v>29</v>
      </c>
      <c r="O27" s="123">
        <v>14</v>
      </c>
      <c r="P27" s="123">
        <v>17</v>
      </c>
      <c r="Q27" s="295">
        <v>371</v>
      </c>
      <c r="R27" s="123">
        <v>135</v>
      </c>
      <c r="S27" s="123">
        <v>118</v>
      </c>
      <c r="T27" s="123">
        <v>24</v>
      </c>
      <c r="U27" s="123">
        <v>26</v>
      </c>
      <c r="V27" s="123">
        <v>37</v>
      </c>
      <c r="W27" s="123">
        <v>31</v>
      </c>
      <c r="X27" s="295">
        <v>165</v>
      </c>
      <c r="Y27" s="123">
        <v>29</v>
      </c>
      <c r="Z27" s="123">
        <v>42</v>
      </c>
      <c r="AA27" s="123">
        <v>62</v>
      </c>
      <c r="AB27" s="123">
        <v>32</v>
      </c>
      <c r="AC27" s="295">
        <v>538</v>
      </c>
      <c r="AD27" s="123">
        <v>93</v>
      </c>
      <c r="AE27" s="123">
        <v>42</v>
      </c>
      <c r="AF27" s="123">
        <v>58</v>
      </c>
      <c r="AG27" s="123">
        <v>16</v>
      </c>
      <c r="AH27" s="123">
        <v>57</v>
      </c>
      <c r="AI27" s="123">
        <v>21</v>
      </c>
      <c r="AJ27" s="123">
        <v>10</v>
      </c>
      <c r="AK27" s="123">
        <v>80</v>
      </c>
      <c r="AL27" s="123">
        <v>86</v>
      </c>
      <c r="AM27" s="123">
        <v>32</v>
      </c>
      <c r="AN27" s="296">
        <v>43</v>
      </c>
      <c r="AO27" s="297">
        <v>1266</v>
      </c>
    </row>
    <row r="28" spans="3:41" x14ac:dyDescent="0.25">
      <c r="C28" s="282" t="s">
        <v>147</v>
      </c>
      <c r="D28" s="313">
        <v>876</v>
      </c>
      <c r="E28" s="59">
        <v>157</v>
      </c>
      <c r="F28" s="59">
        <v>458</v>
      </c>
      <c r="G28" s="59">
        <v>222</v>
      </c>
      <c r="H28" s="59">
        <v>9</v>
      </c>
      <c r="I28" s="59">
        <v>30</v>
      </c>
      <c r="J28" s="314">
        <v>1346</v>
      </c>
      <c r="K28" s="59">
        <v>163</v>
      </c>
      <c r="L28" s="59">
        <v>189</v>
      </c>
      <c r="M28" s="59">
        <v>283</v>
      </c>
      <c r="N28" s="59">
        <v>227</v>
      </c>
      <c r="O28" s="59">
        <v>187</v>
      </c>
      <c r="P28" s="59">
        <v>297</v>
      </c>
      <c r="Q28" s="314">
        <v>1434</v>
      </c>
      <c r="R28" s="59">
        <v>532</v>
      </c>
      <c r="S28" s="59">
        <v>422</v>
      </c>
      <c r="T28" s="59">
        <v>97</v>
      </c>
      <c r="U28" s="59">
        <v>104</v>
      </c>
      <c r="V28" s="59">
        <v>116</v>
      </c>
      <c r="W28" s="59">
        <v>163</v>
      </c>
      <c r="X28" s="314">
        <v>849</v>
      </c>
      <c r="Y28" s="59">
        <v>230</v>
      </c>
      <c r="Z28" s="59">
        <v>128</v>
      </c>
      <c r="AA28" s="59">
        <v>166</v>
      </c>
      <c r="AB28" s="59">
        <v>325</v>
      </c>
      <c r="AC28" s="463">
        <v>2660</v>
      </c>
      <c r="AD28" s="52">
        <v>632</v>
      </c>
      <c r="AE28" s="52">
        <v>193</v>
      </c>
      <c r="AF28" s="52">
        <v>137</v>
      </c>
      <c r="AG28" s="52">
        <v>107</v>
      </c>
      <c r="AH28" s="52">
        <v>146</v>
      </c>
      <c r="AI28" s="52">
        <v>117</v>
      </c>
      <c r="AJ28" s="52">
        <v>62</v>
      </c>
      <c r="AK28" s="52">
        <v>431</v>
      </c>
      <c r="AL28" s="52">
        <v>409</v>
      </c>
      <c r="AM28" s="52">
        <v>218</v>
      </c>
      <c r="AN28" s="207">
        <v>208</v>
      </c>
      <c r="AO28" s="367">
        <v>7165</v>
      </c>
    </row>
    <row r="29" spans="3:41" x14ac:dyDescent="0.25">
      <c r="C29" s="284" t="s">
        <v>18</v>
      </c>
      <c r="D29" s="266"/>
      <c r="E29" s="274"/>
      <c r="F29" s="274"/>
      <c r="G29" s="274"/>
      <c r="H29" s="274"/>
      <c r="I29" s="274"/>
      <c r="J29" s="267"/>
      <c r="K29" s="274"/>
      <c r="L29" s="274"/>
      <c r="M29" s="274"/>
      <c r="N29" s="274"/>
      <c r="O29" s="274"/>
      <c r="P29" s="274"/>
      <c r="Q29" s="267"/>
      <c r="R29" s="274"/>
      <c r="S29" s="274"/>
      <c r="T29" s="274"/>
      <c r="U29" s="274"/>
      <c r="V29" s="274"/>
      <c r="W29" s="274"/>
      <c r="X29" s="267"/>
      <c r="Y29" s="274"/>
      <c r="Z29" s="274"/>
      <c r="AA29" s="274"/>
      <c r="AB29" s="274"/>
      <c r="AC29" s="267"/>
      <c r="AD29" s="274"/>
      <c r="AE29" s="274"/>
      <c r="AF29" s="274"/>
      <c r="AG29" s="274"/>
      <c r="AH29" s="274"/>
      <c r="AI29" s="274"/>
      <c r="AJ29" s="274"/>
      <c r="AK29" s="274"/>
      <c r="AL29" s="274"/>
      <c r="AM29" s="274"/>
      <c r="AN29" s="275"/>
      <c r="AO29" s="287"/>
    </row>
    <row r="30" spans="3:41" x14ac:dyDescent="0.25">
      <c r="C30" s="281" t="s">
        <v>22</v>
      </c>
      <c r="D30" s="266"/>
      <c r="E30" s="268"/>
      <c r="F30" s="268"/>
      <c r="G30" s="268"/>
      <c r="H30" s="268"/>
      <c r="I30" s="268"/>
      <c r="J30" s="267"/>
      <c r="K30" s="268"/>
      <c r="L30" s="268"/>
      <c r="M30" s="268"/>
      <c r="N30" s="268"/>
      <c r="O30" s="268"/>
      <c r="P30" s="268"/>
      <c r="Q30" s="267"/>
      <c r="R30" s="268"/>
      <c r="S30" s="268"/>
      <c r="T30" s="268"/>
      <c r="U30" s="268"/>
      <c r="V30" s="268"/>
      <c r="W30" s="268"/>
      <c r="X30" s="267"/>
      <c r="Y30" s="268"/>
      <c r="Z30" s="268"/>
      <c r="AA30" s="268"/>
      <c r="AB30" s="268"/>
      <c r="AC30" s="267"/>
      <c r="AD30" s="268"/>
      <c r="AE30" s="268"/>
      <c r="AF30" s="268"/>
      <c r="AG30" s="268"/>
      <c r="AH30" s="268"/>
      <c r="AI30" s="268"/>
      <c r="AJ30" s="268"/>
      <c r="AK30" s="268"/>
      <c r="AL30" s="268"/>
      <c r="AM30" s="268"/>
      <c r="AN30" s="269"/>
      <c r="AO30" s="287"/>
    </row>
    <row r="31" spans="3:41" x14ac:dyDescent="0.25">
      <c r="C31" s="282" t="s">
        <v>145</v>
      </c>
      <c r="D31" s="814">
        <v>5.2191692995477414E-2</v>
      </c>
      <c r="E31" s="815">
        <v>2.4552170344261503E-2</v>
      </c>
      <c r="F31" s="815">
        <v>4.2673379184587634E-2</v>
      </c>
      <c r="G31" s="815">
        <v>0.26032119734297487</v>
      </c>
      <c r="H31" s="815">
        <v>1.8549051937345424E-2</v>
      </c>
      <c r="I31" s="815">
        <v>4.7469041929176621E-2</v>
      </c>
      <c r="J31" s="816">
        <v>2.7703915133371143E-2</v>
      </c>
      <c r="K31" s="815">
        <v>2.7185911588026905E-2</v>
      </c>
      <c r="L31" s="815">
        <v>1.8600514317755563E-2</v>
      </c>
      <c r="M31" s="815">
        <v>2.322998070664354E-2</v>
      </c>
      <c r="N31" s="815">
        <v>2.8660253039255113E-2</v>
      </c>
      <c r="O31" s="815">
        <v>4.7871600818385873E-2</v>
      </c>
      <c r="P31" s="815">
        <v>3.2600800421574351E-2</v>
      </c>
      <c r="Q31" s="816">
        <v>2.8450117128289928E-2</v>
      </c>
      <c r="R31" s="815">
        <v>4.1459855835183197E-2</v>
      </c>
      <c r="S31" s="815">
        <v>2.702332086993884E-2</v>
      </c>
      <c r="T31" s="815">
        <v>2.2515795519816199E-2</v>
      </c>
      <c r="U31" s="815">
        <v>1.9841925209390113E-2</v>
      </c>
      <c r="V31" s="815">
        <v>1.6770246248398075E-2</v>
      </c>
      <c r="W31" s="815">
        <v>2.1572424477149497E-2</v>
      </c>
      <c r="X31" s="816">
        <v>3.3474086983199043E-2</v>
      </c>
      <c r="Y31" s="815">
        <v>4.0379202122496523E-2</v>
      </c>
      <c r="Z31" s="815">
        <v>3.0789951177537925E-2</v>
      </c>
      <c r="AA31" s="815">
        <v>3.0494585894059116E-2</v>
      </c>
      <c r="AB31" s="815">
        <v>3.1557635598069275E-2</v>
      </c>
      <c r="AC31" s="816">
        <v>2.3471559173666445E-2</v>
      </c>
      <c r="AD31" s="815">
        <v>1.980173420457651E-2</v>
      </c>
      <c r="AE31" s="815">
        <v>1.7551185685723687E-2</v>
      </c>
      <c r="AF31" s="815">
        <v>3.1565127517528421E-2</v>
      </c>
      <c r="AG31" s="815">
        <v>2.4866785079928951E-2</v>
      </c>
      <c r="AH31" s="815">
        <v>2.8451590353023418E-2</v>
      </c>
      <c r="AI31" s="815">
        <v>1.9531720961635843E-2</v>
      </c>
      <c r="AJ31" s="815">
        <v>1.8949671772428883E-2</v>
      </c>
      <c r="AK31" s="815">
        <v>1.729721465502863E-2</v>
      </c>
      <c r="AL31" s="815">
        <v>2.111607241053164E-2</v>
      </c>
      <c r="AM31" s="815">
        <v>8.4310249014263414E-2</v>
      </c>
      <c r="AN31" s="817">
        <v>2.5299385837620744E-2</v>
      </c>
      <c r="AO31" s="818">
        <v>2.8601409454808418E-2</v>
      </c>
    </row>
    <row r="32" spans="3:41" ht="13.8" thickBot="1" x14ac:dyDescent="0.3">
      <c r="C32" s="285" t="s">
        <v>146</v>
      </c>
      <c r="D32" s="819">
        <v>0.13901538461538462</v>
      </c>
      <c r="E32" s="820">
        <v>6.7799999999999999E-2</v>
      </c>
      <c r="F32" s="820">
        <v>0.11637837837837837</v>
      </c>
      <c r="G32" s="820">
        <v>0.51600000000000001</v>
      </c>
      <c r="H32" s="820">
        <v>0.06</v>
      </c>
      <c r="I32" s="820">
        <v>0.10925</v>
      </c>
      <c r="J32" s="821">
        <v>9.7696721311475415E-2</v>
      </c>
      <c r="K32" s="820">
        <v>8.146153846153846E-2</v>
      </c>
      <c r="L32" s="820">
        <v>8.0166666666666664E-2</v>
      </c>
      <c r="M32" s="820">
        <v>7.9466666666666672E-2</v>
      </c>
      <c r="N32" s="820">
        <v>8.4227272727272734E-2</v>
      </c>
      <c r="O32" s="820">
        <v>0.16066666666666668</v>
      </c>
      <c r="P32" s="820">
        <v>0.12716666666666668</v>
      </c>
      <c r="Q32" s="821">
        <v>0.10323125</v>
      </c>
      <c r="R32" s="820">
        <v>0.13852083333333334</v>
      </c>
      <c r="S32" s="820">
        <v>0.11592156862745098</v>
      </c>
      <c r="T32" s="820">
        <v>7.8399999999999997E-2</v>
      </c>
      <c r="U32" s="820">
        <v>7.6454545454545456E-2</v>
      </c>
      <c r="V32" s="820">
        <v>5.5318181818181815E-2</v>
      </c>
      <c r="W32" s="820">
        <v>6.1888888888888889E-2</v>
      </c>
      <c r="X32" s="821">
        <v>0.10202597402597402</v>
      </c>
      <c r="Y32" s="820">
        <v>0.13866666666666666</v>
      </c>
      <c r="Z32" s="820">
        <v>0.10287499999999999</v>
      </c>
      <c r="AA32" s="820">
        <v>0.1042</v>
      </c>
      <c r="AB32" s="820">
        <v>7.6821428571428568E-2</v>
      </c>
      <c r="AC32" s="821">
        <v>9.2557446808510635E-2</v>
      </c>
      <c r="AD32" s="820">
        <v>7.9699999999999993E-2</v>
      </c>
      <c r="AE32" s="820">
        <v>9.2466666666666669E-2</v>
      </c>
      <c r="AF32" s="820">
        <v>0.12555555555555556</v>
      </c>
      <c r="AG32" s="820">
        <v>0.10111111111111111</v>
      </c>
      <c r="AH32" s="820">
        <v>0.111</v>
      </c>
      <c r="AI32" s="820">
        <v>0.10125000000000001</v>
      </c>
      <c r="AJ32" s="820">
        <v>0.14433333333333334</v>
      </c>
      <c r="AK32" s="820">
        <v>6.7270270270270272E-2</v>
      </c>
      <c r="AL32" s="820">
        <v>5.877551020408163E-2</v>
      </c>
      <c r="AM32" s="820">
        <v>0.31859999999999999</v>
      </c>
      <c r="AN32" s="822">
        <v>0.12328571428571429</v>
      </c>
      <c r="AO32" s="818">
        <v>0.10178907435508346</v>
      </c>
    </row>
    <row r="33" spans="3:4" x14ac:dyDescent="0.25">
      <c r="D33" s="276"/>
    </row>
    <row r="34" spans="3:4" x14ac:dyDescent="0.25">
      <c r="C34" s="212" t="s">
        <v>8</v>
      </c>
    </row>
    <row r="35" spans="3:4" x14ac:dyDescent="0.25">
      <c r="C35" s="315" t="s">
        <v>376</v>
      </c>
    </row>
  </sheetData>
  <customSheetViews>
    <customSheetView guid="{80A75E33-4D87-4F83-AFC9-AA5279B2E196}" fitToPage="1">
      <selection activeCell="C2" sqref="C2"/>
      <pageMargins left="0.7" right="0.7" top="0.75" bottom="0.75" header="0.3" footer="0.3"/>
      <pageSetup paperSize="8" scale="46" fitToHeight="2" orientation="landscape" r:id="rId1"/>
      <headerFooter alignWithMargins="0"/>
    </customSheetView>
    <customSheetView guid="{DC1A4EE8-8DA0-4EC2-BCFE-F62B7880A8AA}" fitToPage="1" showRuler="0" topLeftCell="A10">
      <selection activeCell="D2" sqref="D2:AO2"/>
      <pageMargins left="0.7" right="0.7" top="0.75" bottom="0.75" header="0.3" footer="0.3"/>
      <pageSetup paperSize="8" scale="46" fitToHeight="2" orientation="landscape" r:id="rId2"/>
      <headerFooter alignWithMargins="0"/>
    </customSheetView>
    <customSheetView guid="{2600A3E7-A32D-4672-AD83-1E0E350CB11A}" fitToPage="1" showRuler="0">
      <selection activeCell="C2" sqref="C2"/>
      <pageMargins left="0.7" right="0.7" top="0.75" bottom="0.75" header="0.3" footer="0.3"/>
      <pageSetup paperSize="8" scale="46" fitToHeight="2" orientation="landscape" r:id="rId3"/>
      <headerFooter alignWithMargins="0"/>
    </customSheetView>
  </customSheetViews>
  <phoneticPr fontId="5" type="noConversion"/>
  <pageMargins left="0.70866141732283472" right="0.70866141732283472" top="0.74803149606299213" bottom="0.74803149606299213" header="0.31496062992125984" footer="0.31496062992125984"/>
  <pageSetup paperSize="9" scale="63" fitToWidth="2" orientation="landscape" r:id="rId4"/>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R57"/>
  <sheetViews>
    <sheetView topLeftCell="A15" workbookViewId="0">
      <selection activeCell="H19" sqref="H19"/>
    </sheetView>
  </sheetViews>
  <sheetFormatPr defaultColWidth="9.109375" defaultRowHeight="13.2" x14ac:dyDescent="0.25"/>
  <cols>
    <col min="1" max="1" width="2.33203125" style="425" customWidth="1"/>
    <col min="2" max="2" width="2.109375" style="425" customWidth="1"/>
    <col min="3" max="3" width="2" style="425" customWidth="1"/>
    <col min="4" max="4" width="25.33203125" style="425" customWidth="1"/>
    <col min="5" max="17" width="10.6640625" style="425" customWidth="1"/>
    <col min="18" max="18" width="11.6640625" style="425" customWidth="1"/>
    <col min="19" max="16384" width="9.109375" style="425"/>
  </cols>
  <sheetData>
    <row r="1" spans="4:17" x14ac:dyDescent="0.25">
      <c r="D1" s="424" t="s">
        <v>406</v>
      </c>
    </row>
    <row r="2" spans="4:17" ht="13.8" thickBot="1" x14ac:dyDescent="0.3"/>
    <row r="3" spans="4:17" x14ac:dyDescent="0.25">
      <c r="E3" s="426"/>
      <c r="F3" s="427"/>
      <c r="G3" s="428"/>
      <c r="H3" s="428"/>
      <c r="I3" s="428"/>
      <c r="J3" s="429"/>
      <c r="K3" s="429"/>
      <c r="L3" s="429"/>
      <c r="M3" s="429"/>
      <c r="N3" s="430"/>
      <c r="O3" s="430"/>
      <c r="P3" s="431"/>
      <c r="Q3" s="432"/>
    </row>
    <row r="4" spans="4:17" ht="13.8" thickBot="1" x14ac:dyDescent="0.3">
      <c r="E4" s="433" t="s">
        <v>86</v>
      </c>
      <c r="F4" s="434"/>
      <c r="G4" s="435" t="s">
        <v>392</v>
      </c>
      <c r="H4" s="436"/>
      <c r="I4" s="436"/>
      <c r="J4" s="437" t="s">
        <v>87</v>
      </c>
      <c r="K4" s="437"/>
      <c r="L4" s="274"/>
      <c r="M4" s="274"/>
      <c r="N4" s="438" t="s">
        <v>88</v>
      </c>
      <c r="O4" s="438"/>
      <c r="P4" s="439" t="s">
        <v>89</v>
      </c>
      <c r="Q4" s="440" t="s">
        <v>84</v>
      </c>
    </row>
    <row r="5" spans="4:17" ht="13.8" thickBot="1" x14ac:dyDescent="0.3">
      <c r="D5" s="441" t="s">
        <v>90</v>
      </c>
      <c r="E5" s="828" t="s">
        <v>393</v>
      </c>
      <c r="F5" s="442" t="s">
        <v>394</v>
      </c>
      <c r="G5" s="443" t="s">
        <v>395</v>
      </c>
      <c r="H5" s="443" t="s">
        <v>396</v>
      </c>
      <c r="I5" s="443" t="s">
        <v>397</v>
      </c>
      <c r="J5" s="829" t="s">
        <v>398</v>
      </c>
      <c r="K5" s="829" t="s">
        <v>399</v>
      </c>
      <c r="L5" s="829" t="s">
        <v>400</v>
      </c>
      <c r="M5" s="829" t="s">
        <v>101</v>
      </c>
      <c r="N5" s="444" t="s">
        <v>102</v>
      </c>
      <c r="O5" s="444" t="s">
        <v>401</v>
      </c>
      <c r="P5" s="830" t="s">
        <v>103</v>
      </c>
      <c r="Q5" s="445" t="s">
        <v>91</v>
      </c>
    </row>
    <row r="6" spans="4:17" ht="13.8" thickBot="1" x14ac:dyDescent="0.3">
      <c r="D6" s="446"/>
      <c r="E6" s="447">
        <v>0.28292618162506639</v>
      </c>
      <c r="F6" s="448">
        <v>0.48977695167286245</v>
      </c>
      <c r="G6" s="448">
        <v>0</v>
      </c>
      <c r="H6" s="448">
        <v>0</v>
      </c>
      <c r="I6" s="448">
        <v>0</v>
      </c>
      <c r="J6" s="448">
        <v>1.2081784386617101E-2</v>
      </c>
      <c r="K6" s="448">
        <v>0</v>
      </c>
      <c r="L6" s="448">
        <v>6.3860860329261818E-2</v>
      </c>
      <c r="M6" s="448">
        <v>1.3276686139139671E-3</v>
      </c>
      <c r="N6" s="448">
        <v>0.1007700477960701</v>
      </c>
      <c r="O6" s="448"/>
      <c r="P6" s="448">
        <v>4.9256505576208177E-2</v>
      </c>
      <c r="Q6" s="449">
        <v>1</v>
      </c>
    </row>
    <row r="7" spans="4:17" x14ac:dyDescent="0.25">
      <c r="D7" s="450" t="s">
        <v>92</v>
      </c>
      <c r="E7" s="831">
        <v>0.22490706319702602</v>
      </c>
      <c r="F7" s="832">
        <v>0.37559745087626129</v>
      </c>
      <c r="G7" s="832"/>
      <c r="H7" s="832"/>
      <c r="I7" s="832"/>
      <c r="J7" s="832">
        <v>9.8247477429633558E-3</v>
      </c>
      <c r="K7" s="832">
        <v>0</v>
      </c>
      <c r="L7" s="832">
        <v>5.0982474774296335E-2</v>
      </c>
      <c r="M7" s="832">
        <v>1.0621348911311736E-3</v>
      </c>
      <c r="N7" s="832">
        <v>6.6914498141263934E-2</v>
      </c>
      <c r="O7" s="832"/>
      <c r="P7" s="832">
        <v>5.3106744556558679E-4</v>
      </c>
      <c r="Q7" s="451">
        <v>0.72981943706850771</v>
      </c>
    </row>
    <row r="8" spans="4:17" x14ac:dyDescent="0.25">
      <c r="D8" s="452" t="s">
        <v>93</v>
      </c>
      <c r="E8" s="833">
        <v>2.5624004248539566E-2</v>
      </c>
      <c r="F8" s="834">
        <v>5.5629314922995221E-2</v>
      </c>
      <c r="G8" s="834"/>
      <c r="H8" s="834"/>
      <c r="I8" s="834"/>
      <c r="J8" s="834">
        <v>9.2936802973977691E-4</v>
      </c>
      <c r="K8" s="834">
        <v>0</v>
      </c>
      <c r="L8" s="834">
        <v>5.4434413170472654E-3</v>
      </c>
      <c r="M8" s="834">
        <v>1.327668613913967E-4</v>
      </c>
      <c r="N8" s="834">
        <v>2.5889537971322357E-2</v>
      </c>
      <c r="O8" s="834"/>
      <c r="P8" s="834">
        <v>0</v>
      </c>
      <c r="Q8" s="453">
        <v>0.11364843335103558</v>
      </c>
    </row>
    <row r="9" spans="4:17" x14ac:dyDescent="0.25">
      <c r="D9" s="452" t="s">
        <v>94</v>
      </c>
      <c r="E9" s="833">
        <v>0</v>
      </c>
      <c r="F9" s="834">
        <v>0</v>
      </c>
      <c r="G9" s="834"/>
      <c r="H9" s="834"/>
      <c r="I9" s="834"/>
      <c r="J9" s="834">
        <v>0</v>
      </c>
      <c r="K9" s="834">
        <v>0</v>
      </c>
      <c r="L9" s="834">
        <v>0</v>
      </c>
      <c r="M9" s="834">
        <v>0</v>
      </c>
      <c r="N9" s="834">
        <v>0</v>
      </c>
      <c r="O9" s="834"/>
      <c r="P9" s="834">
        <v>0</v>
      </c>
      <c r="Q9" s="453">
        <v>0</v>
      </c>
    </row>
    <row r="10" spans="4:17" x14ac:dyDescent="0.25">
      <c r="D10" s="452" t="s">
        <v>95</v>
      </c>
      <c r="E10" s="833">
        <v>1.0621348911311737E-2</v>
      </c>
      <c r="F10" s="834">
        <v>1.9251194901752523E-2</v>
      </c>
      <c r="G10" s="834"/>
      <c r="H10" s="834"/>
      <c r="I10" s="834"/>
      <c r="J10" s="834">
        <v>3.9830058417419012E-4</v>
      </c>
      <c r="K10" s="834">
        <v>0</v>
      </c>
      <c r="L10" s="834">
        <v>1.3276686139139671E-3</v>
      </c>
      <c r="M10" s="834">
        <v>0</v>
      </c>
      <c r="N10" s="834">
        <v>3.9830058417419012E-4</v>
      </c>
      <c r="O10" s="834"/>
      <c r="P10" s="834">
        <v>0</v>
      </c>
      <c r="Q10" s="453">
        <v>3.1996813595326606E-2</v>
      </c>
    </row>
    <row r="11" spans="4:17" x14ac:dyDescent="0.25">
      <c r="D11" s="452" t="s">
        <v>96</v>
      </c>
      <c r="E11" s="833">
        <v>1.9915029208709505E-2</v>
      </c>
      <c r="F11" s="834">
        <v>3.8236856080722255E-2</v>
      </c>
      <c r="G11" s="834"/>
      <c r="H11" s="834"/>
      <c r="I11" s="834"/>
      <c r="J11" s="834">
        <v>9.2936802973977691E-4</v>
      </c>
      <c r="K11" s="834">
        <v>0</v>
      </c>
      <c r="L11" s="834">
        <v>4.9123738714816779E-3</v>
      </c>
      <c r="M11" s="834">
        <v>1.327668613913967E-4</v>
      </c>
      <c r="N11" s="834">
        <v>5.5762081784386614E-3</v>
      </c>
      <c r="O11" s="834"/>
      <c r="P11" s="834">
        <v>0</v>
      </c>
      <c r="Q11" s="453">
        <v>6.9702602230483274E-2</v>
      </c>
    </row>
    <row r="12" spans="4:17" x14ac:dyDescent="0.25">
      <c r="D12" s="452" t="s">
        <v>97</v>
      </c>
      <c r="E12" s="833">
        <v>9.2936802973977691E-4</v>
      </c>
      <c r="F12" s="834">
        <v>3.9830058417419012E-4</v>
      </c>
      <c r="G12" s="834"/>
      <c r="H12" s="834"/>
      <c r="I12" s="834"/>
      <c r="J12" s="834">
        <v>0</v>
      </c>
      <c r="K12" s="834">
        <v>0</v>
      </c>
      <c r="L12" s="834">
        <v>6.6383430695698357E-4</v>
      </c>
      <c r="M12" s="834">
        <v>0</v>
      </c>
      <c r="N12" s="834">
        <v>1.5932023366967605E-3</v>
      </c>
      <c r="O12" s="834"/>
      <c r="P12" s="834">
        <v>0</v>
      </c>
      <c r="Q12" s="453">
        <v>3.5847052575677112E-3</v>
      </c>
    </row>
    <row r="13" spans="4:17" x14ac:dyDescent="0.25">
      <c r="D13" s="452" t="s">
        <v>98</v>
      </c>
      <c r="E13" s="833">
        <v>9.2936802973977691E-4</v>
      </c>
      <c r="F13" s="834">
        <v>5.3106744556558679E-4</v>
      </c>
      <c r="G13" s="834"/>
      <c r="H13" s="834"/>
      <c r="I13" s="834"/>
      <c r="J13" s="834">
        <v>0</v>
      </c>
      <c r="K13" s="834">
        <v>0</v>
      </c>
      <c r="L13" s="834">
        <v>5.3106744556558679E-4</v>
      </c>
      <c r="M13" s="834">
        <v>0</v>
      </c>
      <c r="N13" s="834">
        <v>0</v>
      </c>
      <c r="O13" s="834"/>
      <c r="P13" s="834">
        <v>0</v>
      </c>
      <c r="Q13" s="453">
        <v>1.9915029208709507E-3</v>
      </c>
    </row>
    <row r="14" spans="4:17" x14ac:dyDescent="0.25">
      <c r="D14" s="452" t="s">
        <v>99</v>
      </c>
      <c r="E14" s="833">
        <v>0</v>
      </c>
      <c r="F14" s="834">
        <v>1.327668613913967E-4</v>
      </c>
      <c r="G14" s="834"/>
      <c r="H14" s="834"/>
      <c r="I14" s="834"/>
      <c r="J14" s="834">
        <v>0</v>
      </c>
      <c r="K14" s="834">
        <v>0</v>
      </c>
      <c r="L14" s="834">
        <v>0</v>
      </c>
      <c r="M14" s="834">
        <v>0</v>
      </c>
      <c r="N14" s="834">
        <v>3.9830058417419012E-4</v>
      </c>
      <c r="O14" s="834"/>
      <c r="P14" s="834">
        <v>0</v>
      </c>
      <c r="Q14" s="453">
        <v>5.3106744556558679E-4</v>
      </c>
    </row>
    <row r="15" spans="4:17" ht="13.8" thickBot="1" x14ac:dyDescent="0.3">
      <c r="D15" s="454" t="s">
        <v>100</v>
      </c>
      <c r="E15" s="833">
        <v>0</v>
      </c>
      <c r="F15" s="834">
        <v>0</v>
      </c>
      <c r="G15" s="834"/>
      <c r="H15" s="834"/>
      <c r="I15" s="834"/>
      <c r="J15" s="834">
        <v>0</v>
      </c>
      <c r="K15" s="834">
        <v>0</v>
      </c>
      <c r="L15" s="834">
        <v>0</v>
      </c>
      <c r="M15" s="834">
        <v>0</v>
      </c>
      <c r="N15" s="834">
        <v>0</v>
      </c>
      <c r="O15" s="834"/>
      <c r="P15" s="834">
        <v>0</v>
      </c>
      <c r="Q15" s="453">
        <v>0</v>
      </c>
    </row>
    <row r="16" spans="4:17" ht="13.8" thickBot="1" x14ac:dyDescent="0.3">
      <c r="D16" s="455" t="s">
        <v>402</v>
      </c>
      <c r="E16" s="835">
        <v>0</v>
      </c>
      <c r="F16" s="836">
        <v>0</v>
      </c>
      <c r="G16" s="836"/>
      <c r="H16" s="836"/>
      <c r="I16" s="836"/>
      <c r="J16" s="836">
        <v>0</v>
      </c>
      <c r="K16" s="836">
        <v>0</v>
      </c>
      <c r="L16" s="836">
        <v>0</v>
      </c>
      <c r="M16" s="836">
        <v>0</v>
      </c>
      <c r="N16" s="836">
        <v>0</v>
      </c>
      <c r="O16" s="836"/>
      <c r="P16" s="836">
        <v>4.872543813064259E-2</v>
      </c>
      <c r="Q16" s="456">
        <v>4.872543813064259E-2</v>
      </c>
    </row>
    <row r="17" spans="4:18" ht="13.8" thickBot="1" x14ac:dyDescent="0.3"/>
    <row r="18" spans="4:18" ht="13.8" thickBot="1" x14ac:dyDescent="0.3">
      <c r="D18" s="457" t="s">
        <v>84</v>
      </c>
      <c r="E18" s="458">
        <v>7532</v>
      </c>
      <c r="F18" s="459"/>
      <c r="G18" s="459"/>
      <c r="H18" s="459"/>
      <c r="I18" s="459"/>
      <c r="J18" s="459"/>
      <c r="K18" s="459"/>
      <c r="L18" s="459"/>
      <c r="M18" s="459"/>
      <c r="N18" s="459"/>
      <c r="O18" s="459"/>
      <c r="P18" s="459"/>
      <c r="Q18" s="276"/>
    </row>
    <row r="19" spans="4:18" x14ac:dyDescent="0.25">
      <c r="D19" s="460"/>
      <c r="E19" s="460"/>
      <c r="F19" s="459"/>
      <c r="G19" s="459"/>
      <c r="H19" s="459"/>
      <c r="I19" s="459"/>
      <c r="J19" s="459"/>
      <c r="K19" s="459"/>
      <c r="L19" s="459"/>
      <c r="M19" s="459"/>
      <c r="N19" s="459"/>
      <c r="O19" s="459"/>
      <c r="P19" s="459"/>
      <c r="Q19" s="276"/>
    </row>
    <row r="22" spans="4:18" ht="13.8" thickBot="1" x14ac:dyDescent="0.3"/>
    <row r="23" spans="4:18" ht="12.75" customHeight="1" x14ac:dyDescent="0.25">
      <c r="E23" s="426" t="s">
        <v>86</v>
      </c>
      <c r="F23" s="427"/>
      <c r="G23" s="837" t="s">
        <v>392</v>
      </c>
      <c r="H23" s="428"/>
      <c r="I23" s="428"/>
      <c r="J23" s="838" t="s">
        <v>87</v>
      </c>
      <c r="K23" s="838"/>
      <c r="L23" s="429"/>
      <c r="M23" s="429"/>
      <c r="N23" s="839" t="s">
        <v>88</v>
      </c>
      <c r="O23" s="839"/>
      <c r="P23" s="840" t="s">
        <v>89</v>
      </c>
      <c r="Q23" s="841" t="s">
        <v>84</v>
      </c>
      <c r="R23" s="922" t="s">
        <v>481</v>
      </c>
    </row>
    <row r="24" spans="4:18" ht="13.8" thickBot="1" x14ac:dyDescent="0.3">
      <c r="D24" s="424" t="s">
        <v>403</v>
      </c>
      <c r="E24" s="842" t="s">
        <v>393</v>
      </c>
      <c r="F24" s="843" t="s">
        <v>394</v>
      </c>
      <c r="G24" s="844" t="s">
        <v>395</v>
      </c>
      <c r="H24" s="844" t="s">
        <v>396</v>
      </c>
      <c r="I24" s="844" t="s">
        <v>397</v>
      </c>
      <c r="J24" s="845" t="s">
        <v>398</v>
      </c>
      <c r="K24" s="845" t="s">
        <v>399</v>
      </c>
      <c r="L24" s="845" t="s">
        <v>400</v>
      </c>
      <c r="M24" s="845" t="s">
        <v>101</v>
      </c>
      <c r="N24" s="846" t="s">
        <v>102</v>
      </c>
      <c r="O24" s="846" t="s">
        <v>401</v>
      </c>
      <c r="P24" s="847" t="s">
        <v>103</v>
      </c>
      <c r="Q24" s="848" t="s">
        <v>91</v>
      </c>
      <c r="R24" s="923"/>
    </row>
    <row r="25" spans="4:18" x14ac:dyDescent="0.25">
      <c r="D25" s="849" t="s">
        <v>338</v>
      </c>
      <c r="E25" s="850">
        <v>0.24210526315789474</v>
      </c>
      <c r="F25" s="850">
        <v>0.58947368421052626</v>
      </c>
      <c r="G25" s="850"/>
      <c r="H25" s="850"/>
      <c r="I25" s="850"/>
      <c r="J25" s="850">
        <v>1.0526315789473684E-2</v>
      </c>
      <c r="K25" s="850">
        <v>0</v>
      </c>
      <c r="L25" s="850">
        <v>4.2105263157894736E-2</v>
      </c>
      <c r="M25" s="850">
        <v>0</v>
      </c>
      <c r="N25" s="850">
        <v>0.11052631578947368</v>
      </c>
      <c r="O25" s="850"/>
      <c r="P25" s="850">
        <v>5.263157894736842E-3</v>
      </c>
      <c r="Q25" s="851">
        <v>2.5225703664365374E-2</v>
      </c>
      <c r="R25" s="852">
        <v>190</v>
      </c>
    </row>
    <row r="26" spans="4:18" x14ac:dyDescent="0.25">
      <c r="D26" s="853" t="s">
        <v>339</v>
      </c>
      <c r="E26" s="854">
        <v>0.24832214765100671</v>
      </c>
      <c r="F26" s="854">
        <v>0.54697986577181212</v>
      </c>
      <c r="G26" s="854"/>
      <c r="H26" s="854"/>
      <c r="I26" s="854"/>
      <c r="J26" s="854">
        <v>1.3422818791946308E-2</v>
      </c>
      <c r="K26" s="854">
        <v>0</v>
      </c>
      <c r="L26" s="854">
        <v>5.0335570469798654E-2</v>
      </c>
      <c r="M26" s="854">
        <v>3.3557046979865771E-3</v>
      </c>
      <c r="N26" s="854">
        <v>8.7248322147651006E-2</v>
      </c>
      <c r="O26" s="854"/>
      <c r="P26" s="854">
        <v>5.0335570469798654E-2</v>
      </c>
      <c r="Q26" s="855">
        <v>3.956452469463622E-2</v>
      </c>
      <c r="R26" s="856">
        <v>298</v>
      </c>
    </row>
    <row r="27" spans="4:18" x14ac:dyDescent="0.25">
      <c r="D27" s="853" t="s">
        <v>341</v>
      </c>
      <c r="E27" s="854">
        <v>0.29850746268656714</v>
      </c>
      <c r="F27" s="854">
        <v>0.4925373134328358</v>
      </c>
      <c r="G27" s="854"/>
      <c r="H27" s="854"/>
      <c r="I27" s="854"/>
      <c r="J27" s="854">
        <v>9.9502487562189053E-3</v>
      </c>
      <c r="K27" s="854">
        <v>0</v>
      </c>
      <c r="L27" s="854">
        <v>4.975124378109453E-2</v>
      </c>
      <c r="M27" s="854">
        <v>0</v>
      </c>
      <c r="N27" s="854">
        <v>7.9601990049751242E-2</v>
      </c>
      <c r="O27" s="854"/>
      <c r="P27" s="854">
        <v>6.965174129353234E-2</v>
      </c>
      <c r="Q27" s="855">
        <v>2.6686139139670738E-2</v>
      </c>
      <c r="R27" s="856">
        <v>201</v>
      </c>
    </row>
    <row r="28" spans="4:18" x14ac:dyDescent="0.25">
      <c r="D28" s="853" t="s">
        <v>333</v>
      </c>
      <c r="E28" s="854">
        <v>0.23163841807909605</v>
      </c>
      <c r="F28" s="854">
        <v>0.38983050847457629</v>
      </c>
      <c r="G28" s="854"/>
      <c r="H28" s="854"/>
      <c r="I28" s="854"/>
      <c r="J28" s="854">
        <v>0</v>
      </c>
      <c r="K28" s="854">
        <v>0</v>
      </c>
      <c r="L28" s="854">
        <v>5.0847457627118647E-2</v>
      </c>
      <c r="M28" s="854">
        <v>0</v>
      </c>
      <c r="N28" s="854">
        <v>0.21468926553672316</v>
      </c>
      <c r="O28" s="854"/>
      <c r="P28" s="854">
        <v>0.11299435028248588</v>
      </c>
      <c r="Q28" s="855">
        <v>2.3499734466277216E-2</v>
      </c>
      <c r="R28" s="856">
        <v>177</v>
      </c>
    </row>
    <row r="29" spans="4:18" x14ac:dyDescent="0.25">
      <c r="D29" s="853" t="s">
        <v>358</v>
      </c>
      <c r="E29" s="854">
        <v>0.30645161290322581</v>
      </c>
      <c r="F29" s="854">
        <v>0.54838709677419351</v>
      </c>
      <c r="G29" s="854"/>
      <c r="H29" s="854"/>
      <c r="I29" s="854"/>
      <c r="J29" s="854">
        <v>1.6129032258064516E-2</v>
      </c>
      <c r="K29" s="854">
        <v>0</v>
      </c>
      <c r="L29" s="854">
        <v>9.6774193548387094E-2</v>
      </c>
      <c r="M29" s="854">
        <v>0</v>
      </c>
      <c r="N29" s="854">
        <v>3.2258064516129031E-2</v>
      </c>
      <c r="O29" s="854"/>
      <c r="P29" s="854">
        <v>0</v>
      </c>
      <c r="Q29" s="855">
        <v>8.2315454062665966E-3</v>
      </c>
      <c r="R29" s="856">
        <v>62</v>
      </c>
    </row>
    <row r="30" spans="4:18" x14ac:dyDescent="0.25">
      <c r="D30" s="853" t="s">
        <v>351</v>
      </c>
      <c r="E30" s="854">
        <v>0.2442528735632184</v>
      </c>
      <c r="F30" s="854">
        <v>0.46839080459770116</v>
      </c>
      <c r="G30" s="854"/>
      <c r="H30" s="854"/>
      <c r="I30" s="854"/>
      <c r="J30" s="854">
        <v>1.4367816091954023E-2</v>
      </c>
      <c r="K30" s="854">
        <v>0</v>
      </c>
      <c r="L30" s="854">
        <v>6.3218390804597707E-2</v>
      </c>
      <c r="M30" s="854">
        <v>0</v>
      </c>
      <c r="N30" s="854">
        <v>0.14367816091954022</v>
      </c>
      <c r="O30" s="854"/>
      <c r="P30" s="854">
        <v>6.6091954022988508E-2</v>
      </c>
      <c r="Q30" s="855">
        <v>4.6202867764206054E-2</v>
      </c>
      <c r="R30" s="856">
        <v>348</v>
      </c>
    </row>
    <row r="31" spans="4:18" x14ac:dyDescent="0.25">
      <c r="D31" s="853" t="s">
        <v>342</v>
      </c>
      <c r="E31" s="854">
        <v>0.27450980392156865</v>
      </c>
      <c r="F31" s="854">
        <v>0.50326797385620914</v>
      </c>
      <c r="G31" s="854"/>
      <c r="H31" s="854"/>
      <c r="I31" s="854"/>
      <c r="J31" s="854">
        <v>6.5359477124183009E-3</v>
      </c>
      <c r="K31" s="854">
        <v>0</v>
      </c>
      <c r="L31" s="854">
        <v>8.1699346405228759E-2</v>
      </c>
      <c r="M31" s="854">
        <v>0</v>
      </c>
      <c r="N31" s="854">
        <v>0.10457516339869281</v>
      </c>
      <c r="O31" s="854"/>
      <c r="P31" s="854">
        <v>2.9411764705882353E-2</v>
      </c>
      <c r="Q31" s="855">
        <v>4.0626659585767395E-2</v>
      </c>
      <c r="R31" s="856">
        <v>306</v>
      </c>
    </row>
    <row r="32" spans="4:18" x14ac:dyDescent="0.25">
      <c r="D32" s="853" t="s">
        <v>349</v>
      </c>
      <c r="E32" s="854">
        <v>0.20279720279720279</v>
      </c>
      <c r="F32" s="854">
        <v>0.49650349650349651</v>
      </c>
      <c r="G32" s="854"/>
      <c r="H32" s="854"/>
      <c r="I32" s="854"/>
      <c r="J32" s="854">
        <v>2.097902097902098E-2</v>
      </c>
      <c r="K32" s="854">
        <v>0</v>
      </c>
      <c r="L32" s="854">
        <v>8.3916083916083919E-2</v>
      </c>
      <c r="M32" s="854">
        <v>0</v>
      </c>
      <c r="N32" s="854">
        <v>9.0909090909090912E-2</v>
      </c>
      <c r="O32" s="854"/>
      <c r="P32" s="854">
        <v>0.1048951048951049</v>
      </c>
      <c r="Q32" s="855">
        <v>1.8985661178969729E-2</v>
      </c>
      <c r="R32" s="856">
        <v>143</v>
      </c>
    </row>
    <row r="33" spans="4:18" x14ac:dyDescent="0.25">
      <c r="D33" s="853" t="s">
        <v>356</v>
      </c>
      <c r="E33" s="854">
        <v>0.37333333333333335</v>
      </c>
      <c r="F33" s="854">
        <v>0.50666666666666671</v>
      </c>
      <c r="G33" s="854"/>
      <c r="H33" s="854"/>
      <c r="I33" s="854"/>
      <c r="J33" s="854">
        <v>1.3333333333333334E-2</v>
      </c>
      <c r="K33" s="854">
        <v>0</v>
      </c>
      <c r="L33" s="854">
        <v>0.02</v>
      </c>
      <c r="M33" s="854">
        <v>0</v>
      </c>
      <c r="N33" s="854">
        <v>0.06</v>
      </c>
      <c r="O33" s="854"/>
      <c r="P33" s="854">
        <v>2.6666666666666668E-2</v>
      </c>
      <c r="Q33" s="855">
        <v>1.9915029208709505E-2</v>
      </c>
      <c r="R33" s="856">
        <v>150</v>
      </c>
    </row>
    <row r="34" spans="4:18" x14ac:dyDescent="0.25">
      <c r="D34" s="853" t="s">
        <v>345</v>
      </c>
      <c r="E34" s="854">
        <v>0.24561403508771928</v>
      </c>
      <c r="F34" s="854">
        <v>0.48245614035087719</v>
      </c>
      <c r="G34" s="854"/>
      <c r="H34" s="854"/>
      <c r="I34" s="854"/>
      <c r="J34" s="854">
        <v>8.771929824561403E-3</v>
      </c>
      <c r="K34" s="854">
        <v>0</v>
      </c>
      <c r="L34" s="854">
        <v>7.8947368421052627E-2</v>
      </c>
      <c r="M34" s="854">
        <v>0</v>
      </c>
      <c r="N34" s="854">
        <v>9.6491228070175433E-2</v>
      </c>
      <c r="O34" s="854"/>
      <c r="P34" s="854">
        <v>8.771929824561403E-2</v>
      </c>
      <c r="Q34" s="855">
        <v>1.5135422198619224E-2</v>
      </c>
      <c r="R34" s="856">
        <v>114</v>
      </c>
    </row>
    <row r="35" spans="4:18" x14ac:dyDescent="0.25">
      <c r="D35" s="853" t="s">
        <v>354</v>
      </c>
      <c r="E35" s="854">
        <v>0.20422535211267606</v>
      </c>
      <c r="F35" s="854">
        <v>0.61971830985915488</v>
      </c>
      <c r="G35" s="854"/>
      <c r="H35" s="854"/>
      <c r="I35" s="854"/>
      <c r="J35" s="854">
        <v>3.5211267605633804E-2</v>
      </c>
      <c r="K35" s="854">
        <v>0</v>
      </c>
      <c r="L35" s="854">
        <v>3.5211267605633804E-2</v>
      </c>
      <c r="M35" s="854">
        <v>0</v>
      </c>
      <c r="N35" s="854">
        <v>7.0422535211267609E-2</v>
      </c>
      <c r="O35" s="854"/>
      <c r="P35" s="854">
        <v>3.5211267605633804E-2</v>
      </c>
      <c r="Q35" s="855">
        <v>1.8852894317578334E-2</v>
      </c>
      <c r="R35" s="856">
        <v>142</v>
      </c>
    </row>
    <row r="36" spans="4:18" x14ac:dyDescent="0.25">
      <c r="D36" s="853" t="s">
        <v>344</v>
      </c>
      <c r="E36" s="854">
        <v>0.19047619047619047</v>
      </c>
      <c r="F36" s="854">
        <v>0.51927437641723351</v>
      </c>
      <c r="G36" s="854"/>
      <c r="H36" s="854"/>
      <c r="I36" s="854"/>
      <c r="J36" s="854">
        <v>4.5351473922902496E-3</v>
      </c>
      <c r="K36" s="854">
        <v>0</v>
      </c>
      <c r="L36" s="854">
        <v>4.9886621315192746E-2</v>
      </c>
      <c r="M36" s="854">
        <v>2.2675736961451248E-3</v>
      </c>
      <c r="N36" s="854">
        <v>0.19047619047619047</v>
      </c>
      <c r="O36" s="854"/>
      <c r="P36" s="854">
        <v>4.3083900226757371E-2</v>
      </c>
      <c r="Q36" s="855">
        <v>5.8550185873605949E-2</v>
      </c>
      <c r="R36" s="856">
        <v>441</v>
      </c>
    </row>
    <row r="37" spans="4:18" x14ac:dyDescent="0.25">
      <c r="D37" s="853" t="s">
        <v>362</v>
      </c>
      <c r="E37" s="854">
        <v>0.40191387559808611</v>
      </c>
      <c r="F37" s="854">
        <v>0.41626794258373206</v>
      </c>
      <c r="G37" s="854"/>
      <c r="H37" s="854"/>
      <c r="I37" s="854"/>
      <c r="J37" s="854">
        <v>1.4354066985645933E-2</v>
      </c>
      <c r="K37" s="854">
        <v>0</v>
      </c>
      <c r="L37" s="854">
        <v>8.6124401913875603E-2</v>
      </c>
      <c r="M37" s="854">
        <v>0</v>
      </c>
      <c r="N37" s="854">
        <v>7.6555023923444973E-2</v>
      </c>
      <c r="O37" s="854"/>
      <c r="P37" s="854">
        <v>4.7846889952153108E-3</v>
      </c>
      <c r="Q37" s="855">
        <v>2.7748274030801913E-2</v>
      </c>
      <c r="R37" s="856">
        <v>209</v>
      </c>
    </row>
    <row r="38" spans="4:18" x14ac:dyDescent="0.25">
      <c r="D38" s="853" t="s">
        <v>343</v>
      </c>
      <c r="E38" s="854">
        <v>0.25892857142857145</v>
      </c>
      <c r="F38" s="854">
        <v>0.52321428571428574</v>
      </c>
      <c r="G38" s="854"/>
      <c r="H38" s="854"/>
      <c r="I38" s="854"/>
      <c r="J38" s="854">
        <v>1.2500000000000001E-2</v>
      </c>
      <c r="K38" s="854">
        <v>0</v>
      </c>
      <c r="L38" s="854">
        <v>8.3928571428571422E-2</v>
      </c>
      <c r="M38" s="854">
        <v>3.5714285714285713E-3</v>
      </c>
      <c r="N38" s="854">
        <v>6.6071428571428573E-2</v>
      </c>
      <c r="O38" s="854"/>
      <c r="P38" s="854">
        <v>5.1785714285714289E-2</v>
      </c>
      <c r="Q38" s="855">
        <v>7.434944237918216E-2</v>
      </c>
      <c r="R38" s="856">
        <v>560</v>
      </c>
    </row>
    <row r="39" spans="4:18" x14ac:dyDescent="0.25">
      <c r="D39" s="853" t="s">
        <v>352</v>
      </c>
      <c r="E39" s="854">
        <v>0.33021806853582553</v>
      </c>
      <c r="F39" s="854">
        <v>0.41588785046728971</v>
      </c>
      <c r="G39" s="854"/>
      <c r="H39" s="854"/>
      <c r="I39" s="854"/>
      <c r="J39" s="854">
        <v>1.4018691588785047E-2</v>
      </c>
      <c r="K39" s="854">
        <v>0</v>
      </c>
      <c r="L39" s="854">
        <v>6.6978193146417439E-2</v>
      </c>
      <c r="M39" s="854">
        <v>0</v>
      </c>
      <c r="N39" s="854">
        <v>0.15732087227414329</v>
      </c>
      <c r="O39" s="854"/>
      <c r="P39" s="854">
        <v>1.5576323987538941E-2</v>
      </c>
      <c r="Q39" s="855">
        <v>8.5236325013276687E-2</v>
      </c>
      <c r="R39" s="856">
        <v>642</v>
      </c>
    </row>
    <row r="40" spans="4:18" x14ac:dyDescent="0.25">
      <c r="D40" s="853" t="s">
        <v>334</v>
      </c>
      <c r="E40" s="854">
        <v>0.2145748987854251</v>
      </c>
      <c r="F40" s="854">
        <v>0.55263157894736847</v>
      </c>
      <c r="G40" s="854"/>
      <c r="H40" s="854"/>
      <c r="I40" s="854"/>
      <c r="J40" s="854">
        <v>1.417004048582996E-2</v>
      </c>
      <c r="K40" s="854">
        <v>0</v>
      </c>
      <c r="L40" s="854">
        <v>5.6680161943319839E-2</v>
      </c>
      <c r="M40" s="854">
        <v>0</v>
      </c>
      <c r="N40" s="854">
        <v>8.9068825910931168E-2</v>
      </c>
      <c r="O40" s="854"/>
      <c r="P40" s="854">
        <v>7.28744939271255E-2</v>
      </c>
      <c r="Q40" s="855">
        <v>6.5586829527349969E-2</v>
      </c>
      <c r="R40" s="856">
        <v>494</v>
      </c>
    </row>
    <row r="41" spans="4:18" x14ac:dyDescent="0.25">
      <c r="D41" s="853" t="s">
        <v>355</v>
      </c>
      <c r="E41" s="854">
        <v>0.31531531531531531</v>
      </c>
      <c r="F41" s="854">
        <v>0.4144144144144144</v>
      </c>
      <c r="G41" s="854"/>
      <c r="H41" s="854"/>
      <c r="I41" s="854"/>
      <c r="J41" s="854">
        <v>9.0090090090090089E-3</v>
      </c>
      <c r="K41" s="854">
        <v>0</v>
      </c>
      <c r="L41" s="854">
        <v>0.13513513513513514</v>
      </c>
      <c r="M41" s="854">
        <v>0</v>
      </c>
      <c r="N41" s="854">
        <v>9.0090090090090086E-2</v>
      </c>
      <c r="O41" s="854"/>
      <c r="P41" s="854">
        <v>3.6036036036036036E-2</v>
      </c>
      <c r="Q41" s="855">
        <v>1.4737121614445035E-2</v>
      </c>
      <c r="R41" s="856">
        <v>111</v>
      </c>
    </row>
    <row r="42" spans="4:18" x14ac:dyDescent="0.25">
      <c r="D42" s="853" t="s">
        <v>289</v>
      </c>
      <c r="E42" s="854">
        <v>0.30769230769230771</v>
      </c>
      <c r="F42" s="854">
        <v>0.51923076923076927</v>
      </c>
      <c r="G42" s="854"/>
      <c r="H42" s="854"/>
      <c r="I42" s="854"/>
      <c r="J42" s="854">
        <v>3.8461538461538464E-2</v>
      </c>
      <c r="K42" s="854">
        <v>0</v>
      </c>
      <c r="L42" s="854">
        <v>2.8846153846153848E-2</v>
      </c>
      <c r="M42" s="854">
        <v>0</v>
      </c>
      <c r="N42" s="854">
        <v>3.8461538461538464E-2</v>
      </c>
      <c r="O42" s="854"/>
      <c r="P42" s="854">
        <v>6.7307692307692304E-2</v>
      </c>
      <c r="Q42" s="855">
        <v>1.3807753584705257E-2</v>
      </c>
      <c r="R42" s="856">
        <v>104</v>
      </c>
    </row>
    <row r="43" spans="4:18" x14ac:dyDescent="0.25">
      <c r="D43" s="853" t="s">
        <v>290</v>
      </c>
      <c r="E43" s="854">
        <v>0.30357142857142855</v>
      </c>
      <c r="F43" s="854">
        <v>0.50595238095238093</v>
      </c>
      <c r="G43" s="854"/>
      <c r="H43" s="854"/>
      <c r="I43" s="854"/>
      <c r="J43" s="854">
        <v>5.9523809523809521E-3</v>
      </c>
      <c r="K43" s="854">
        <v>0</v>
      </c>
      <c r="L43" s="854">
        <v>7.7380952380952384E-2</v>
      </c>
      <c r="M43" s="854">
        <v>0</v>
      </c>
      <c r="N43" s="854">
        <v>7.7380952380952384E-2</v>
      </c>
      <c r="O43" s="854"/>
      <c r="P43" s="854">
        <v>2.976190476190476E-2</v>
      </c>
      <c r="Q43" s="855">
        <v>2.2304832713754646E-2</v>
      </c>
      <c r="R43" s="856">
        <v>168</v>
      </c>
    </row>
    <row r="44" spans="4:18" x14ac:dyDescent="0.25">
      <c r="D44" s="853" t="s">
        <v>348</v>
      </c>
      <c r="E44" s="854">
        <v>0.32800000000000001</v>
      </c>
      <c r="F44" s="854">
        <v>0.39600000000000002</v>
      </c>
      <c r="G44" s="854"/>
      <c r="H44" s="854"/>
      <c r="I44" s="854"/>
      <c r="J44" s="854">
        <v>4.0000000000000001E-3</v>
      </c>
      <c r="K44" s="854">
        <v>0</v>
      </c>
      <c r="L44" s="854">
        <v>9.6000000000000002E-2</v>
      </c>
      <c r="M44" s="854">
        <v>8.0000000000000002E-3</v>
      </c>
      <c r="N44" s="854">
        <v>8.7999999999999995E-2</v>
      </c>
      <c r="O44" s="854"/>
      <c r="P44" s="854">
        <v>0.08</v>
      </c>
      <c r="Q44" s="855">
        <v>3.3191715347849177E-2</v>
      </c>
      <c r="R44" s="856">
        <v>250</v>
      </c>
    </row>
    <row r="45" spans="4:18" x14ac:dyDescent="0.25">
      <c r="D45" s="853" t="s">
        <v>359</v>
      </c>
      <c r="E45" s="854">
        <v>0.3712984054669704</v>
      </c>
      <c r="F45" s="854">
        <v>0.45785876993166286</v>
      </c>
      <c r="G45" s="854"/>
      <c r="H45" s="854"/>
      <c r="I45" s="854"/>
      <c r="J45" s="854">
        <v>1.366742596810934E-2</v>
      </c>
      <c r="K45" s="854">
        <v>0</v>
      </c>
      <c r="L45" s="854">
        <v>6.6059225512528477E-2</v>
      </c>
      <c r="M45" s="854">
        <v>2.2779043280182231E-3</v>
      </c>
      <c r="N45" s="854">
        <v>6.8337129840546698E-2</v>
      </c>
      <c r="O45" s="854"/>
      <c r="P45" s="854">
        <v>2.0501138952164009E-2</v>
      </c>
      <c r="Q45" s="855">
        <v>5.8284652150823152E-2</v>
      </c>
      <c r="R45" s="856">
        <v>439</v>
      </c>
    </row>
    <row r="46" spans="4:18" x14ac:dyDescent="0.25">
      <c r="D46" s="853" t="s">
        <v>337</v>
      </c>
      <c r="E46" s="854">
        <v>0.17142857142857143</v>
      </c>
      <c r="F46" s="854">
        <v>0.4</v>
      </c>
      <c r="G46" s="854"/>
      <c r="H46" s="854"/>
      <c r="I46" s="854"/>
      <c r="J46" s="854">
        <v>0</v>
      </c>
      <c r="K46" s="854">
        <v>0</v>
      </c>
      <c r="L46" s="854">
        <v>0.11428571428571428</v>
      </c>
      <c r="M46" s="854">
        <v>0</v>
      </c>
      <c r="N46" s="854">
        <v>0.17142857142857143</v>
      </c>
      <c r="O46" s="854"/>
      <c r="P46" s="854">
        <v>0.14285714285714285</v>
      </c>
      <c r="Q46" s="855">
        <v>4.646840148698885E-3</v>
      </c>
      <c r="R46" s="856">
        <v>35</v>
      </c>
    </row>
    <row r="47" spans="4:18" x14ac:dyDescent="0.25">
      <c r="D47" s="853" t="s">
        <v>340</v>
      </c>
      <c r="E47" s="854">
        <v>0.23628691983122363</v>
      </c>
      <c r="F47" s="854">
        <v>0.54430379746835444</v>
      </c>
      <c r="G47" s="854"/>
      <c r="H47" s="854"/>
      <c r="I47" s="854"/>
      <c r="J47" s="854">
        <v>1.2658227848101266E-2</v>
      </c>
      <c r="K47" s="854">
        <v>0</v>
      </c>
      <c r="L47" s="854">
        <v>7.1729957805907171E-2</v>
      </c>
      <c r="M47" s="854">
        <v>0</v>
      </c>
      <c r="N47" s="854">
        <v>9.2827004219409287E-2</v>
      </c>
      <c r="O47" s="854"/>
      <c r="P47" s="854">
        <v>4.2194092827004218E-2</v>
      </c>
      <c r="Q47" s="855">
        <v>3.1465746149761019E-2</v>
      </c>
      <c r="R47" s="856">
        <v>237</v>
      </c>
    </row>
    <row r="48" spans="4:18" x14ac:dyDescent="0.25">
      <c r="D48" s="853" t="s">
        <v>353</v>
      </c>
      <c r="E48" s="854">
        <v>0.32673267326732675</v>
      </c>
      <c r="F48" s="854">
        <v>0.40594059405940597</v>
      </c>
      <c r="G48" s="854"/>
      <c r="H48" s="854"/>
      <c r="I48" s="854"/>
      <c r="J48" s="854">
        <v>3.4653465346534656E-2</v>
      </c>
      <c r="K48" s="854">
        <v>0</v>
      </c>
      <c r="L48" s="854">
        <v>6.4356435643564358E-2</v>
      </c>
      <c r="M48" s="854">
        <v>0</v>
      </c>
      <c r="N48" s="854">
        <v>0.12376237623762376</v>
      </c>
      <c r="O48" s="854"/>
      <c r="P48" s="854">
        <v>4.4554455445544552E-2</v>
      </c>
      <c r="Q48" s="855">
        <v>2.6818906001062136E-2</v>
      </c>
      <c r="R48" s="856">
        <v>202</v>
      </c>
    </row>
    <row r="49" spans="4:18" x14ac:dyDescent="0.25">
      <c r="D49" s="853" t="s">
        <v>347</v>
      </c>
      <c r="E49" s="854">
        <v>0.24444444444444444</v>
      </c>
      <c r="F49" s="854">
        <v>0.46111111111111114</v>
      </c>
      <c r="G49" s="854"/>
      <c r="H49" s="854"/>
      <c r="I49" s="854"/>
      <c r="J49" s="854">
        <v>5.5555555555555558E-3</v>
      </c>
      <c r="K49" s="854">
        <v>0</v>
      </c>
      <c r="L49" s="854">
        <v>6.6666666666666666E-2</v>
      </c>
      <c r="M49" s="854">
        <v>0</v>
      </c>
      <c r="N49" s="854">
        <v>0.12777777777777777</v>
      </c>
      <c r="O49" s="854"/>
      <c r="P49" s="854">
        <v>9.4444444444444442E-2</v>
      </c>
      <c r="Q49" s="855">
        <v>2.3898035050451408E-2</v>
      </c>
      <c r="R49" s="856">
        <v>180</v>
      </c>
    </row>
    <row r="50" spans="4:18" x14ac:dyDescent="0.25">
      <c r="D50" s="853" t="s">
        <v>336</v>
      </c>
      <c r="E50" s="854">
        <v>0.1111111111111111</v>
      </c>
      <c r="F50" s="854">
        <v>0.1111111111111111</v>
      </c>
      <c r="G50" s="854"/>
      <c r="H50" s="854"/>
      <c r="I50" s="854"/>
      <c r="J50" s="854">
        <v>0</v>
      </c>
      <c r="K50" s="854">
        <v>0</v>
      </c>
      <c r="L50" s="854">
        <v>0</v>
      </c>
      <c r="M50" s="854">
        <v>0</v>
      </c>
      <c r="N50" s="854">
        <v>0.77777777777777779</v>
      </c>
      <c r="O50" s="854"/>
      <c r="P50" s="854">
        <v>0</v>
      </c>
      <c r="Q50" s="855">
        <v>1.1949017525225705E-3</v>
      </c>
      <c r="R50" s="856">
        <v>9</v>
      </c>
    </row>
    <row r="51" spans="4:18" x14ac:dyDescent="0.25">
      <c r="D51" s="853" t="s">
        <v>350</v>
      </c>
      <c r="E51" s="854">
        <v>0.21348314606741572</v>
      </c>
      <c r="F51" s="854">
        <v>0.5393258426966292</v>
      </c>
      <c r="G51" s="854"/>
      <c r="H51" s="854"/>
      <c r="I51" s="854"/>
      <c r="J51" s="854">
        <v>1.6853932584269662E-2</v>
      </c>
      <c r="K51" s="854">
        <v>0</v>
      </c>
      <c r="L51" s="854">
        <v>3.3707865168539325E-2</v>
      </c>
      <c r="M51" s="854">
        <v>5.6179775280898875E-3</v>
      </c>
      <c r="N51" s="854">
        <v>0.12359550561797752</v>
      </c>
      <c r="O51" s="854"/>
      <c r="P51" s="854">
        <v>6.741573033707865E-2</v>
      </c>
      <c r="Q51" s="855">
        <v>2.3632501327668615E-2</v>
      </c>
      <c r="R51" s="856">
        <v>178</v>
      </c>
    </row>
    <row r="52" spans="4:18" x14ac:dyDescent="0.25">
      <c r="D52" s="853" t="s">
        <v>360</v>
      </c>
      <c r="E52" s="854">
        <v>0.36915887850467288</v>
      </c>
      <c r="F52" s="854">
        <v>0.45794392523364486</v>
      </c>
      <c r="G52" s="854"/>
      <c r="H52" s="854"/>
      <c r="I52" s="854"/>
      <c r="J52" s="854">
        <v>9.3457943925233638E-3</v>
      </c>
      <c r="K52" s="854">
        <v>0</v>
      </c>
      <c r="L52" s="854">
        <v>6.3084112149532703E-2</v>
      </c>
      <c r="M52" s="854">
        <v>2.3364485981308409E-3</v>
      </c>
      <c r="N52" s="854">
        <v>5.3738317757009345E-2</v>
      </c>
      <c r="O52" s="854"/>
      <c r="P52" s="854">
        <v>4.4392523364485979E-2</v>
      </c>
      <c r="Q52" s="855">
        <v>5.6824216675517791E-2</v>
      </c>
      <c r="R52" s="856">
        <v>428</v>
      </c>
    </row>
    <row r="53" spans="4:18" x14ac:dyDescent="0.25">
      <c r="D53" s="853" t="s">
        <v>361</v>
      </c>
      <c r="E53" s="854">
        <v>0.31759656652360513</v>
      </c>
      <c r="F53" s="854">
        <v>0.52360515021459231</v>
      </c>
      <c r="G53" s="854"/>
      <c r="H53" s="854"/>
      <c r="I53" s="854"/>
      <c r="J53" s="854">
        <v>4.2918454935622317E-3</v>
      </c>
      <c r="K53" s="854">
        <v>0</v>
      </c>
      <c r="L53" s="854">
        <v>4.2918454935622317E-2</v>
      </c>
      <c r="M53" s="854">
        <v>0</v>
      </c>
      <c r="N53" s="854">
        <v>4.7210300429184553E-2</v>
      </c>
      <c r="O53" s="854"/>
      <c r="P53" s="854">
        <v>6.4377682403433473E-2</v>
      </c>
      <c r="Q53" s="855">
        <v>3.0934678704195431E-2</v>
      </c>
      <c r="R53" s="856">
        <v>233</v>
      </c>
    </row>
    <row r="54" spans="4:18" x14ac:dyDescent="0.25">
      <c r="D54" s="853" t="s">
        <v>357</v>
      </c>
      <c r="E54" s="854">
        <v>0.35294117647058826</v>
      </c>
      <c r="F54" s="854">
        <v>0.45378151260504201</v>
      </c>
      <c r="G54" s="854"/>
      <c r="H54" s="854"/>
      <c r="I54" s="854"/>
      <c r="J54" s="854">
        <v>8.4033613445378148E-3</v>
      </c>
      <c r="K54" s="854">
        <v>0</v>
      </c>
      <c r="L54" s="854">
        <v>5.8823529411764705E-2</v>
      </c>
      <c r="M54" s="854">
        <v>0</v>
      </c>
      <c r="N54" s="854">
        <v>9.2436974789915971E-2</v>
      </c>
      <c r="O54" s="854"/>
      <c r="P54" s="854">
        <v>3.3613445378151259E-2</v>
      </c>
      <c r="Q54" s="855">
        <v>1.5799256505576207E-2</v>
      </c>
      <c r="R54" s="856">
        <v>119</v>
      </c>
    </row>
    <row r="55" spans="4:18" x14ac:dyDescent="0.25">
      <c r="D55" s="853" t="s">
        <v>346</v>
      </c>
      <c r="E55" s="854">
        <v>0.34146341463414637</v>
      </c>
      <c r="F55" s="854">
        <v>0.41463414634146339</v>
      </c>
      <c r="G55" s="854"/>
      <c r="H55" s="854"/>
      <c r="I55" s="854"/>
      <c r="J55" s="854">
        <v>1.6260162601626018E-2</v>
      </c>
      <c r="K55" s="854">
        <v>0</v>
      </c>
      <c r="L55" s="854">
        <v>0.10569105691056911</v>
      </c>
      <c r="M55" s="854">
        <v>8.130081300813009E-3</v>
      </c>
      <c r="N55" s="854">
        <v>5.6910569105691054E-2</v>
      </c>
      <c r="O55" s="854"/>
      <c r="P55" s="854">
        <v>5.6910569105691054E-2</v>
      </c>
      <c r="Q55" s="855">
        <v>1.6330323951141795E-2</v>
      </c>
      <c r="R55" s="856">
        <v>123</v>
      </c>
    </row>
    <row r="56" spans="4:18" ht="13.8" thickBot="1" x14ac:dyDescent="0.3">
      <c r="D56" s="857" t="s">
        <v>335</v>
      </c>
      <c r="E56" s="858">
        <v>0.24686192468619247</v>
      </c>
      <c r="F56" s="858">
        <v>0.59832635983263593</v>
      </c>
      <c r="G56" s="858"/>
      <c r="H56" s="858"/>
      <c r="I56" s="858"/>
      <c r="J56" s="858">
        <v>4.1841004184100415E-3</v>
      </c>
      <c r="K56" s="858">
        <v>0</v>
      </c>
      <c r="L56" s="858">
        <v>2.5104602510460251E-2</v>
      </c>
      <c r="M56" s="858">
        <v>0</v>
      </c>
      <c r="N56" s="858">
        <v>5.4393305439330547E-2</v>
      </c>
      <c r="O56" s="858"/>
      <c r="P56" s="858">
        <v>7.1129707112970716E-2</v>
      </c>
      <c r="Q56" s="859">
        <v>3.1731279872543816E-2</v>
      </c>
      <c r="R56" s="860">
        <v>239</v>
      </c>
    </row>
    <row r="57" spans="4:18" x14ac:dyDescent="0.25">
      <c r="D57"/>
      <c r="E57"/>
      <c r="F57"/>
      <c r="G57"/>
      <c r="H57"/>
      <c r="I57"/>
      <c r="J57"/>
      <c r="K57"/>
      <c r="L57"/>
      <c r="M57"/>
      <c r="N57"/>
      <c r="O57"/>
      <c r="P57"/>
      <c r="Q57"/>
      <c r="R57"/>
    </row>
  </sheetData>
  <customSheetViews>
    <customSheetView guid="{80A75E33-4D87-4F83-AFC9-AA5279B2E196}">
      <selection activeCell="F62" sqref="F62"/>
      <pageMargins left="0.75" right="0.75" top="1" bottom="1" header="0.5" footer="0.5"/>
      <pageSetup paperSize="9" scale="55" orientation="portrait" r:id="rId1"/>
      <headerFooter alignWithMargins="0"/>
    </customSheetView>
    <customSheetView guid="{DC1A4EE8-8DA0-4EC2-BCFE-F62B7880A8AA}" showRuler="0" topLeftCell="A22">
      <selection activeCell="F62" sqref="F62"/>
      <pageMargins left="0.75" right="0.75" top="1" bottom="1" header="0.5" footer="0.5"/>
      <pageSetup paperSize="9" scale="55" orientation="portrait" r:id="rId2"/>
      <headerFooter alignWithMargins="0"/>
    </customSheetView>
    <customSheetView guid="{2600A3E7-A32D-4672-AD83-1E0E350CB11A}" showRuler="0">
      <selection activeCell="F62" sqref="F62"/>
      <pageMargins left="0.75" right="0.75" top="1" bottom="1" header="0.5" footer="0.5"/>
      <pageSetup paperSize="9" scale="55" orientation="portrait" r:id="rId3"/>
      <headerFooter alignWithMargins="0"/>
    </customSheetView>
  </customSheetViews>
  <mergeCells count="1">
    <mergeCell ref="R23:R24"/>
  </mergeCells>
  <phoneticPr fontId="4" type="noConversion"/>
  <pageMargins left="0.75" right="0.75" top="1" bottom="1" header="0.5" footer="0.5"/>
  <pageSetup paperSize="9" scale="64" orientation="landscape" r:id="rId4"/>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77"/>
  <sheetViews>
    <sheetView topLeftCell="B1" workbookViewId="0">
      <selection activeCell="D5" sqref="D5:D15"/>
    </sheetView>
  </sheetViews>
  <sheetFormatPr defaultColWidth="9.109375" defaultRowHeight="13.2" x14ac:dyDescent="0.25"/>
  <cols>
    <col min="1" max="2" width="2.109375" style="213" customWidth="1"/>
    <col min="3" max="3" width="71.109375" style="215" bestFit="1" customWidth="1"/>
    <col min="4" max="4" width="16.44140625" style="213" customWidth="1"/>
    <col min="5" max="5" width="50" style="214" customWidth="1"/>
    <col min="6" max="16384" width="9.109375" style="213"/>
  </cols>
  <sheetData>
    <row r="1" spans="3:5" x14ac:dyDescent="0.25">
      <c r="C1" s="212" t="s">
        <v>371</v>
      </c>
    </row>
    <row r="2" spans="3:5" ht="13.8" thickBot="1" x14ac:dyDescent="0.3"/>
    <row r="3" spans="3:5" x14ac:dyDescent="0.25">
      <c r="C3" s="216" t="s">
        <v>6</v>
      </c>
      <c r="D3" s="217" t="s">
        <v>331</v>
      </c>
      <c r="E3" s="218" t="s">
        <v>8</v>
      </c>
    </row>
    <row r="4" spans="3:5" ht="12.75" customHeight="1" x14ac:dyDescent="0.25">
      <c r="C4" s="219" t="s">
        <v>82</v>
      </c>
      <c r="D4" s="220"/>
      <c r="E4" s="221"/>
    </row>
    <row r="5" spans="3:5" ht="12.75" customHeight="1" x14ac:dyDescent="0.25">
      <c r="C5" s="222" t="s">
        <v>10</v>
      </c>
      <c r="D5" s="889">
        <v>48200000</v>
      </c>
      <c r="E5" s="223"/>
    </row>
    <row r="6" spans="3:5" ht="26.4" x14ac:dyDescent="0.25">
      <c r="C6" s="222" t="s">
        <v>128</v>
      </c>
      <c r="D6" s="889">
        <v>45000000</v>
      </c>
      <c r="E6" s="223" t="s">
        <v>445</v>
      </c>
    </row>
    <row r="7" spans="3:5" x14ac:dyDescent="0.25">
      <c r="C7" s="224" t="s">
        <v>115</v>
      </c>
      <c r="D7" s="600">
        <v>2956388.6039999998</v>
      </c>
      <c r="E7" s="226"/>
    </row>
    <row r="8" spans="3:5" x14ac:dyDescent="0.25">
      <c r="C8" s="224" t="s">
        <v>116</v>
      </c>
      <c r="D8" s="599">
        <v>423076</v>
      </c>
      <c r="E8" s="226" t="s">
        <v>59</v>
      </c>
    </row>
    <row r="9" spans="3:5" x14ac:dyDescent="0.25">
      <c r="C9" s="224" t="s">
        <v>110</v>
      </c>
      <c r="D9" s="600">
        <v>38298056.092500001</v>
      </c>
      <c r="E9" s="227"/>
    </row>
    <row r="10" spans="3:5" x14ac:dyDescent="0.25">
      <c r="C10" s="224" t="s">
        <v>112</v>
      </c>
      <c r="D10" s="599">
        <v>37105212</v>
      </c>
      <c r="E10" s="226" t="s">
        <v>111</v>
      </c>
    </row>
    <row r="11" spans="3:5" x14ac:dyDescent="0.25">
      <c r="C11" s="224" t="s">
        <v>124</v>
      </c>
      <c r="D11" s="599">
        <v>2905212</v>
      </c>
      <c r="E11" s="226"/>
    </row>
    <row r="12" spans="3:5" ht="92.4" x14ac:dyDescent="0.25">
      <c r="C12" s="224" t="s">
        <v>125</v>
      </c>
      <c r="D12" s="729">
        <v>34200000</v>
      </c>
      <c r="E12" s="228" t="s">
        <v>433</v>
      </c>
    </row>
    <row r="13" spans="3:5" x14ac:dyDescent="0.25">
      <c r="C13" s="224" t="s">
        <v>113</v>
      </c>
      <c r="D13" s="600">
        <v>1192844.0925</v>
      </c>
      <c r="E13" s="227"/>
    </row>
    <row r="14" spans="3:5" ht="39.6" x14ac:dyDescent="0.25">
      <c r="C14" s="224" t="s">
        <v>114</v>
      </c>
      <c r="D14" s="600">
        <v>296249.09250000009</v>
      </c>
      <c r="E14" s="229" t="s">
        <v>431</v>
      </c>
    </row>
    <row r="15" spans="3:5" x14ac:dyDescent="0.25">
      <c r="C15" s="230" t="s">
        <v>120</v>
      </c>
      <c r="D15" s="599">
        <v>896595</v>
      </c>
      <c r="E15" s="208" t="s">
        <v>559</v>
      </c>
    </row>
    <row r="16" spans="3:5" ht="39.6" x14ac:dyDescent="0.25">
      <c r="C16" s="230" t="s">
        <v>119</v>
      </c>
      <c r="D16" s="225" t="s">
        <v>78</v>
      </c>
      <c r="E16" s="223" t="s">
        <v>152</v>
      </c>
    </row>
    <row r="17" spans="3:5" x14ac:dyDescent="0.25">
      <c r="C17" s="231" t="s">
        <v>13</v>
      </c>
      <c r="D17" s="232"/>
      <c r="E17" s="233"/>
    </row>
    <row r="18" spans="3:5" x14ac:dyDescent="0.25">
      <c r="C18" s="224" t="s">
        <v>14</v>
      </c>
      <c r="D18" s="234"/>
      <c r="E18" s="235"/>
    </row>
    <row r="19" spans="3:5" s="237" customFormat="1" ht="39.6" x14ac:dyDescent="0.25">
      <c r="C19" s="224" t="s">
        <v>60</v>
      </c>
      <c r="D19" s="236">
        <v>132977</v>
      </c>
      <c r="E19" s="226" t="s">
        <v>61</v>
      </c>
    </row>
    <row r="20" spans="3:5" s="237" customFormat="1" ht="26.4" x14ac:dyDescent="0.25">
      <c r="C20" s="224" t="s">
        <v>62</v>
      </c>
      <c r="D20" s="236">
        <v>126855</v>
      </c>
      <c r="E20" s="226" t="s">
        <v>63</v>
      </c>
    </row>
    <row r="21" spans="3:5" s="237" customFormat="1" x14ac:dyDescent="0.25">
      <c r="C21" s="224" t="s">
        <v>64</v>
      </c>
      <c r="D21" s="236">
        <v>19856</v>
      </c>
      <c r="E21" s="226"/>
    </row>
    <row r="22" spans="3:5" s="237" customFormat="1" ht="26.4" x14ac:dyDescent="0.25">
      <c r="C22" s="224" t="s">
        <v>65</v>
      </c>
      <c r="D22" s="236">
        <v>30939</v>
      </c>
      <c r="E22" s="226" t="s">
        <v>66</v>
      </c>
    </row>
    <row r="23" spans="3:5" s="237" customFormat="1" x14ac:dyDescent="0.25">
      <c r="C23" s="224" t="s">
        <v>67</v>
      </c>
      <c r="D23" s="236">
        <v>9440</v>
      </c>
      <c r="E23" s="226"/>
    </row>
    <row r="24" spans="3:5" s="237" customFormat="1" x14ac:dyDescent="0.25">
      <c r="C24" s="230" t="s">
        <v>68</v>
      </c>
      <c r="D24" s="236">
        <v>24406</v>
      </c>
      <c r="E24" s="226"/>
    </row>
    <row r="25" spans="3:5" x14ac:dyDescent="0.25">
      <c r="C25" s="224" t="s">
        <v>46</v>
      </c>
      <c r="D25" s="238"/>
      <c r="E25" s="235"/>
    </row>
    <row r="26" spans="3:5" ht="26.4" x14ac:dyDescent="0.25">
      <c r="C26" s="224" t="s">
        <v>104</v>
      </c>
      <c r="D26" s="236">
        <v>128338</v>
      </c>
      <c r="E26" s="226" t="s">
        <v>69</v>
      </c>
    </row>
    <row r="27" spans="3:5" ht="26.4" x14ac:dyDescent="0.25">
      <c r="C27" s="224" t="s">
        <v>70</v>
      </c>
      <c r="D27" s="236">
        <v>866</v>
      </c>
      <c r="E27" s="226" t="s">
        <v>71</v>
      </c>
    </row>
    <row r="28" spans="3:5" x14ac:dyDescent="0.25">
      <c r="C28" s="224" t="s">
        <v>129</v>
      </c>
      <c r="D28" s="238"/>
      <c r="E28" s="235"/>
    </row>
    <row r="29" spans="3:5" x14ac:dyDescent="0.25">
      <c r="C29" s="224" t="s">
        <v>130</v>
      </c>
      <c r="D29" s="236">
        <v>5030</v>
      </c>
      <c r="E29" s="226"/>
    </row>
    <row r="30" spans="3:5" x14ac:dyDescent="0.25">
      <c r="C30" s="224" t="s">
        <v>131</v>
      </c>
      <c r="D30" s="236">
        <v>300</v>
      </c>
      <c r="E30" s="226"/>
    </row>
    <row r="31" spans="3:5" x14ac:dyDescent="0.25">
      <c r="C31" s="224" t="s">
        <v>132</v>
      </c>
      <c r="D31" s="236">
        <v>2216</v>
      </c>
      <c r="E31" s="226"/>
    </row>
    <row r="32" spans="3:5" ht="26.4" x14ac:dyDescent="0.25">
      <c r="C32" s="230" t="s">
        <v>133</v>
      </c>
      <c r="D32" s="59">
        <v>10289</v>
      </c>
      <c r="E32" s="239" t="s">
        <v>372</v>
      </c>
    </row>
    <row r="33" spans="3:5" x14ac:dyDescent="0.25">
      <c r="C33" s="224" t="s">
        <v>159</v>
      </c>
      <c r="D33" s="59">
        <v>12505</v>
      </c>
      <c r="E33" s="239"/>
    </row>
    <row r="34" spans="3:5" ht="26.4" x14ac:dyDescent="0.25">
      <c r="C34" s="224" t="s">
        <v>16</v>
      </c>
      <c r="D34" s="238"/>
      <c r="E34" s="235" t="s">
        <v>72</v>
      </c>
    </row>
    <row r="35" spans="3:5" x14ac:dyDescent="0.25">
      <c r="C35" s="224" t="s">
        <v>151</v>
      </c>
      <c r="D35" s="316">
        <v>7672</v>
      </c>
      <c r="E35" s="227"/>
    </row>
    <row r="36" spans="3:5" x14ac:dyDescent="0.25">
      <c r="C36" s="224" t="s">
        <v>105</v>
      </c>
      <c r="D36" s="316">
        <v>1592</v>
      </c>
      <c r="E36" s="226"/>
    </row>
    <row r="37" spans="3:5" x14ac:dyDescent="0.25">
      <c r="C37" s="224" t="s">
        <v>106</v>
      </c>
      <c r="D37" s="316">
        <v>6080</v>
      </c>
      <c r="E37" s="226"/>
    </row>
    <row r="38" spans="3:5" x14ac:dyDescent="0.25">
      <c r="C38" s="224" t="s">
        <v>150</v>
      </c>
      <c r="D38" s="238"/>
      <c r="E38" s="235"/>
    </row>
    <row r="39" spans="3:5" x14ac:dyDescent="0.25">
      <c r="C39" s="224" t="s">
        <v>107</v>
      </c>
      <c r="D39" s="236">
        <v>1650</v>
      </c>
      <c r="E39" s="226"/>
    </row>
    <row r="40" spans="3:5" x14ac:dyDescent="0.25">
      <c r="C40" s="222" t="s">
        <v>108</v>
      </c>
      <c r="D40" s="236">
        <v>785</v>
      </c>
      <c r="E40" s="226"/>
    </row>
    <row r="41" spans="3:5" x14ac:dyDescent="0.25">
      <c r="C41" s="224" t="s">
        <v>147</v>
      </c>
      <c r="D41" s="59">
        <v>8697</v>
      </c>
      <c r="E41" s="239"/>
    </row>
    <row r="42" spans="3:5" x14ac:dyDescent="0.25">
      <c r="C42" s="240" t="s">
        <v>18</v>
      </c>
      <c r="D42" s="241"/>
      <c r="E42" s="242"/>
    </row>
    <row r="43" spans="3:5" x14ac:dyDescent="0.25">
      <c r="C43" s="230" t="s">
        <v>19</v>
      </c>
      <c r="D43" s="59">
        <v>28</v>
      </c>
      <c r="E43" s="243" t="s">
        <v>366</v>
      </c>
    </row>
    <row r="44" spans="3:5" ht="15.6" x14ac:dyDescent="0.25">
      <c r="C44" s="230" t="s">
        <v>81</v>
      </c>
      <c r="D44" s="238"/>
      <c r="E44" s="235"/>
    </row>
    <row r="45" spans="3:5" x14ac:dyDescent="0.25">
      <c r="C45" s="230" t="s">
        <v>148</v>
      </c>
      <c r="D45" s="59">
        <v>602376</v>
      </c>
      <c r="E45" s="235"/>
    </row>
    <row r="46" spans="3:5" x14ac:dyDescent="0.25">
      <c r="C46" s="230" t="s">
        <v>73</v>
      </c>
      <c r="D46" s="236">
        <v>50971</v>
      </c>
      <c r="E46" s="226"/>
    </row>
    <row r="47" spans="3:5" ht="26.4" x14ac:dyDescent="0.25">
      <c r="C47" s="230" t="s">
        <v>74</v>
      </c>
      <c r="D47" s="59">
        <v>551405</v>
      </c>
      <c r="E47" s="223" t="s">
        <v>437</v>
      </c>
    </row>
    <row r="48" spans="3:5" x14ac:dyDescent="0.25">
      <c r="C48" s="230" t="s">
        <v>134</v>
      </c>
      <c r="D48" s="59">
        <v>30554</v>
      </c>
      <c r="E48" s="478"/>
    </row>
    <row r="49" spans="3:5" x14ac:dyDescent="0.25">
      <c r="C49" s="230" t="s">
        <v>73</v>
      </c>
      <c r="D49" s="236">
        <v>1274</v>
      </c>
      <c r="E49" s="223"/>
    </row>
    <row r="50" spans="3:5" ht="26.4" x14ac:dyDescent="0.25">
      <c r="C50" s="230" t="s">
        <v>75</v>
      </c>
      <c r="D50" s="59">
        <v>29280</v>
      </c>
      <c r="E50" s="223" t="s">
        <v>437</v>
      </c>
    </row>
    <row r="51" spans="3:5" x14ac:dyDescent="0.25">
      <c r="C51" s="230" t="s">
        <v>149</v>
      </c>
      <c r="D51" s="238"/>
      <c r="E51" s="235"/>
    </row>
    <row r="52" spans="3:5" ht="26.4" x14ac:dyDescent="0.25">
      <c r="C52" s="230" t="s">
        <v>160</v>
      </c>
      <c r="D52" s="244">
        <v>141130131</v>
      </c>
      <c r="E52" s="226" t="s">
        <v>76</v>
      </c>
    </row>
    <row r="53" spans="3:5" ht="26.4" x14ac:dyDescent="0.25">
      <c r="C53" s="230" t="s">
        <v>135</v>
      </c>
      <c r="D53" s="245">
        <v>11723330</v>
      </c>
      <c r="E53" s="226" t="s">
        <v>77</v>
      </c>
    </row>
    <row r="54" spans="3:5" ht="26.4" x14ac:dyDescent="0.25">
      <c r="C54" s="230" t="s">
        <v>136</v>
      </c>
      <c r="D54" s="245">
        <v>126823150</v>
      </c>
      <c r="E54" s="226" t="s">
        <v>77</v>
      </c>
    </row>
    <row r="55" spans="3:5" x14ac:dyDescent="0.25">
      <c r="C55" s="230" t="s">
        <v>161</v>
      </c>
      <c r="D55" s="247">
        <v>2583651</v>
      </c>
      <c r="E55" s="226"/>
    </row>
    <row r="56" spans="3:5" x14ac:dyDescent="0.25">
      <c r="C56" s="224" t="s">
        <v>134</v>
      </c>
      <c r="D56" s="247">
        <v>9611134.25</v>
      </c>
      <c r="E56" s="235"/>
    </row>
    <row r="57" spans="3:5" x14ac:dyDescent="0.25">
      <c r="C57" s="224" t="s">
        <v>137</v>
      </c>
      <c r="D57" s="248"/>
      <c r="E57" s="235"/>
    </row>
    <row r="58" spans="3:5" ht="39.6" x14ac:dyDescent="0.25">
      <c r="C58" s="224" t="s">
        <v>138</v>
      </c>
      <c r="D58" s="247" t="s">
        <v>78</v>
      </c>
      <c r="E58" s="226" t="s">
        <v>109</v>
      </c>
    </row>
    <row r="59" spans="3:5" ht="52.8" x14ac:dyDescent="0.25">
      <c r="C59" s="224" t="s">
        <v>139</v>
      </c>
      <c r="D59" s="245">
        <v>1853772</v>
      </c>
      <c r="E59" s="226" t="s">
        <v>79</v>
      </c>
    </row>
    <row r="60" spans="3:5" x14ac:dyDescent="0.25">
      <c r="C60" s="224" t="s">
        <v>140</v>
      </c>
      <c r="D60" s="248"/>
      <c r="E60" s="226" t="s">
        <v>80</v>
      </c>
    </row>
    <row r="61" spans="3:5" x14ac:dyDescent="0.25">
      <c r="C61" s="224" t="s">
        <v>141</v>
      </c>
      <c r="D61" s="245">
        <v>704801</v>
      </c>
      <c r="E61" s="226"/>
    </row>
    <row r="62" spans="3:5" x14ac:dyDescent="0.25">
      <c r="C62" s="224" t="s">
        <v>142</v>
      </c>
      <c r="D62" s="245">
        <v>25078</v>
      </c>
      <c r="E62" s="226"/>
    </row>
    <row r="63" spans="3:5" x14ac:dyDescent="0.25">
      <c r="C63" s="224" t="s">
        <v>143</v>
      </c>
      <c r="D63" s="245">
        <v>293083.25</v>
      </c>
      <c r="E63" s="226"/>
    </row>
    <row r="64" spans="3:5" ht="26.4" x14ac:dyDescent="0.25">
      <c r="C64" s="230" t="s">
        <v>144</v>
      </c>
      <c r="D64" s="245">
        <v>6734400</v>
      </c>
      <c r="E64" s="226" t="s">
        <v>436</v>
      </c>
    </row>
    <row r="65" spans="3:5" x14ac:dyDescent="0.25">
      <c r="C65" s="224" t="s">
        <v>22</v>
      </c>
      <c r="D65" s="234"/>
      <c r="E65" s="235"/>
    </row>
    <row r="66" spans="3:5" ht="39.6" x14ac:dyDescent="0.25">
      <c r="C66" s="224" t="s">
        <v>145</v>
      </c>
      <c r="D66" s="250">
        <v>5.4439931043376161E-2</v>
      </c>
      <c r="E66" s="25" t="s">
        <v>52</v>
      </c>
    </row>
    <row r="67" spans="3:5" ht="26.4" x14ac:dyDescent="0.25">
      <c r="C67" s="224" t="s">
        <v>146</v>
      </c>
      <c r="D67" s="250">
        <v>0.19653598774885145</v>
      </c>
      <c r="E67" s="25" t="s">
        <v>51</v>
      </c>
    </row>
    <row r="68" spans="3:5" x14ac:dyDescent="0.25">
      <c r="C68" s="251" t="s">
        <v>23</v>
      </c>
      <c r="D68" s="252"/>
      <c r="E68" s="253"/>
    </row>
    <row r="69" spans="3:5" x14ac:dyDescent="0.25">
      <c r="C69" s="499" t="s">
        <v>441</v>
      </c>
      <c r="D69" s="525">
        <v>61.598091557432568</v>
      </c>
      <c r="E69" s="226"/>
    </row>
    <row r="70" spans="3:5" x14ac:dyDescent="0.25">
      <c r="C70" s="506" t="s">
        <v>442</v>
      </c>
      <c r="D70" s="534">
        <v>63.578323327124586</v>
      </c>
      <c r="E70" s="533"/>
    </row>
    <row r="71" spans="3:5" x14ac:dyDescent="0.25">
      <c r="C71" s="506" t="s">
        <v>443</v>
      </c>
      <c r="D71" s="532">
        <v>3.8035123205871995</v>
      </c>
      <c r="E71" s="533"/>
    </row>
    <row r="72" spans="3:5" ht="13.8" thickBot="1" x14ac:dyDescent="0.3">
      <c r="C72" s="496" t="s">
        <v>444</v>
      </c>
      <c r="D72" s="667">
        <v>3.6850468509193566</v>
      </c>
      <c r="E72" s="535"/>
    </row>
    <row r="73" spans="3:5" x14ac:dyDescent="0.25">
      <c r="D73" s="254"/>
      <c r="E73" s="255"/>
    </row>
    <row r="74" spans="3:5" x14ac:dyDescent="0.25">
      <c r="C74" s="469" t="s">
        <v>8</v>
      </c>
    </row>
    <row r="75" spans="3:5" ht="26.4" x14ac:dyDescent="0.25">
      <c r="C75" s="315" t="s">
        <v>416</v>
      </c>
    </row>
    <row r="76" spans="3:5" ht="39.6" x14ac:dyDescent="0.25">
      <c r="C76" s="813" t="s">
        <v>373</v>
      </c>
      <c r="E76" s="213"/>
    </row>
    <row r="77" spans="3:5" ht="52.8" x14ac:dyDescent="0.25">
      <c r="C77" s="255" t="s">
        <v>425</v>
      </c>
    </row>
  </sheetData>
  <customSheetViews>
    <customSheetView guid="{80A75E33-4D87-4F83-AFC9-AA5279B2E196}" fitToPage="1" topLeftCell="B1">
      <selection activeCell="E77" sqref="E77"/>
      <pageMargins left="0.7" right="0.7" top="0.75" bottom="0.75" header="0.3" footer="0.3"/>
      <pageSetup scale="67" fitToHeight="2" orientation="landscape" r:id="rId1"/>
      <headerFooter alignWithMargins="0"/>
    </customSheetView>
    <customSheetView guid="{DC1A4EE8-8DA0-4EC2-BCFE-F62B7880A8AA}" fitToPage="1" showRuler="0" topLeftCell="B55">
      <selection activeCell="E77" sqref="E77"/>
      <pageMargins left="0.7" right="0.7" top="0.75" bottom="0.75" header="0.3" footer="0.3"/>
      <pageSetup scale="67" fitToHeight="2" orientation="landscape" r:id="rId2"/>
      <headerFooter alignWithMargins="0"/>
    </customSheetView>
    <customSheetView guid="{2600A3E7-A32D-4672-AD83-1E0E350CB11A}" fitToPage="1" showRuler="0" topLeftCell="B1">
      <selection activeCell="E77" sqref="E77"/>
      <pageMargins left="0.7" right="0.7" top="0.75" bottom="0.75" header="0.3" footer="0.3"/>
      <pageSetup scale="67" fitToHeight="2" orientation="landscape" r:id="rId3"/>
      <headerFooter alignWithMargins="0"/>
    </customSheetView>
  </customSheetViews>
  <phoneticPr fontId="5" type="noConversion"/>
  <pageMargins left="0.7" right="0.7" top="0.75" bottom="0.75" header="0.3" footer="0.3"/>
  <pageSetup paperSize="9" scale="63" fitToHeight="2" orientation="portrait"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35"/>
  <sheetViews>
    <sheetView topLeftCell="A3" workbookViewId="0">
      <selection activeCell="C34" sqref="C34"/>
    </sheetView>
  </sheetViews>
  <sheetFormatPr defaultColWidth="9.109375" defaultRowHeight="13.2" x14ac:dyDescent="0.25"/>
  <cols>
    <col min="1" max="1" width="2.44140625" style="213" customWidth="1"/>
    <col min="2" max="2" width="2.33203125" style="213" customWidth="1"/>
    <col min="3" max="3" width="67.109375" style="215" customWidth="1"/>
    <col min="4" max="16384" width="9.109375" style="213"/>
  </cols>
  <sheetData>
    <row r="1" spans="3:41" ht="13.8" thickBot="1" x14ac:dyDescent="0.3">
      <c r="C1" s="212" t="s">
        <v>369</v>
      </c>
    </row>
    <row r="2" spans="3:41" ht="90.75" customHeight="1" thickBot="1" x14ac:dyDescent="0.3">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250</v>
      </c>
    </row>
    <row r="3" spans="3:41" x14ac:dyDescent="0.25">
      <c r="C3" s="279" t="s">
        <v>6</v>
      </c>
      <c r="D3" s="262"/>
      <c r="E3" s="263"/>
      <c r="F3" s="263"/>
      <c r="G3" s="263"/>
      <c r="H3" s="263"/>
      <c r="I3" s="263"/>
      <c r="J3" s="264"/>
      <c r="K3" s="263"/>
      <c r="L3" s="263"/>
      <c r="M3" s="263"/>
      <c r="N3" s="263"/>
      <c r="O3" s="263"/>
      <c r="P3" s="263"/>
      <c r="Q3" s="264"/>
      <c r="R3" s="263"/>
      <c r="S3" s="263"/>
      <c r="T3" s="263"/>
      <c r="U3" s="263"/>
      <c r="V3" s="263"/>
      <c r="W3" s="263"/>
      <c r="X3" s="264"/>
      <c r="Y3" s="263"/>
      <c r="Z3" s="263"/>
      <c r="AA3" s="263"/>
      <c r="AB3" s="263"/>
      <c r="AC3" s="264"/>
      <c r="AD3" s="263"/>
      <c r="AE3" s="263"/>
      <c r="AF3" s="263"/>
      <c r="AG3" s="263"/>
      <c r="AH3" s="263"/>
      <c r="AI3" s="263"/>
      <c r="AJ3" s="263"/>
      <c r="AK3" s="263"/>
      <c r="AL3" s="263"/>
      <c r="AM3" s="263"/>
      <c r="AN3" s="265"/>
      <c r="AO3" s="286"/>
    </row>
    <row r="4" spans="3:41" x14ac:dyDescent="0.25">
      <c r="C4" s="280" t="s">
        <v>13</v>
      </c>
      <c r="D4" s="266"/>
      <c r="E4" s="270"/>
      <c r="F4" s="270"/>
      <c r="G4" s="270"/>
      <c r="H4" s="270"/>
      <c r="I4" s="270"/>
      <c r="J4" s="267"/>
      <c r="K4" s="270"/>
      <c r="L4" s="270"/>
      <c r="M4" s="270"/>
      <c r="N4" s="270"/>
      <c r="O4" s="270"/>
      <c r="P4" s="270"/>
      <c r="Q4" s="267"/>
      <c r="R4" s="270"/>
      <c r="S4" s="270"/>
      <c r="T4" s="270"/>
      <c r="U4" s="270"/>
      <c r="V4" s="270"/>
      <c r="W4" s="270"/>
      <c r="X4" s="267"/>
      <c r="Y4" s="270"/>
      <c r="Z4" s="270"/>
      <c r="AA4" s="270"/>
      <c r="AB4" s="270"/>
      <c r="AC4" s="267"/>
      <c r="AD4" s="270"/>
      <c r="AE4" s="270"/>
      <c r="AF4" s="270"/>
      <c r="AG4" s="270"/>
      <c r="AH4" s="270"/>
      <c r="AI4" s="270"/>
      <c r="AJ4" s="270"/>
      <c r="AK4" s="270"/>
      <c r="AL4" s="270"/>
      <c r="AM4" s="270"/>
      <c r="AN4" s="271"/>
      <c r="AO4" s="287"/>
    </row>
    <row r="5" spans="3:41" x14ac:dyDescent="0.25">
      <c r="C5" s="281" t="s">
        <v>14</v>
      </c>
      <c r="D5" s="290"/>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35"/>
      <c r="AO5" s="287"/>
    </row>
    <row r="6" spans="3:41" s="237" customFormat="1" x14ac:dyDescent="0.25">
      <c r="C6" s="281" t="s">
        <v>60</v>
      </c>
      <c r="D6" s="294">
        <v>24543</v>
      </c>
      <c r="E6" s="52">
        <v>5469</v>
      </c>
      <c r="F6" s="52">
        <v>7860</v>
      </c>
      <c r="G6" s="52">
        <v>3775</v>
      </c>
      <c r="H6" s="52">
        <v>3736</v>
      </c>
      <c r="I6" s="52">
        <v>3703</v>
      </c>
      <c r="J6" s="295">
        <v>20568</v>
      </c>
      <c r="K6" s="52">
        <v>2218</v>
      </c>
      <c r="L6" s="52">
        <v>2028</v>
      </c>
      <c r="M6" s="52">
        <v>6066</v>
      </c>
      <c r="N6" s="52">
        <v>4361</v>
      </c>
      <c r="O6" s="52">
        <v>3260</v>
      </c>
      <c r="P6" s="52">
        <v>2635</v>
      </c>
      <c r="Q6" s="295">
        <v>35097</v>
      </c>
      <c r="R6" s="52">
        <v>6436</v>
      </c>
      <c r="S6" s="52">
        <v>9841</v>
      </c>
      <c r="T6" s="52">
        <v>3950</v>
      </c>
      <c r="U6" s="52">
        <v>4283</v>
      </c>
      <c r="V6" s="52">
        <v>4819</v>
      </c>
      <c r="W6" s="52">
        <v>5768</v>
      </c>
      <c r="X6" s="295">
        <v>11423</v>
      </c>
      <c r="Y6" s="52">
        <v>1349</v>
      </c>
      <c r="Z6" s="52">
        <v>3560</v>
      </c>
      <c r="AA6" s="52">
        <v>2836</v>
      </c>
      <c r="AB6" s="52">
        <v>3678</v>
      </c>
      <c r="AC6" s="295">
        <v>41302</v>
      </c>
      <c r="AD6" s="52">
        <v>6174</v>
      </c>
      <c r="AE6" s="52">
        <v>3409</v>
      </c>
      <c r="AF6" s="52">
        <v>3308</v>
      </c>
      <c r="AG6" s="52">
        <v>763</v>
      </c>
      <c r="AH6" s="52">
        <v>3505</v>
      </c>
      <c r="AI6" s="52">
        <v>3256</v>
      </c>
      <c r="AJ6" s="52">
        <v>3403</v>
      </c>
      <c r="AK6" s="52">
        <v>3803</v>
      </c>
      <c r="AL6" s="52">
        <v>3372</v>
      </c>
      <c r="AM6" s="52">
        <v>5353</v>
      </c>
      <c r="AN6" s="207">
        <v>4956</v>
      </c>
      <c r="AO6" s="297">
        <v>132933</v>
      </c>
    </row>
    <row r="7" spans="3:41" s="237" customFormat="1" x14ac:dyDescent="0.25">
      <c r="C7" s="281" t="s">
        <v>62</v>
      </c>
      <c r="D7" s="294">
        <v>23804</v>
      </c>
      <c r="E7" s="52">
        <v>5383</v>
      </c>
      <c r="F7" s="52">
        <v>7529</v>
      </c>
      <c r="G7" s="52">
        <v>3536</v>
      </c>
      <c r="H7" s="52">
        <v>3693</v>
      </c>
      <c r="I7" s="52">
        <v>3663</v>
      </c>
      <c r="J7" s="295">
        <v>20340</v>
      </c>
      <c r="K7" s="52">
        <v>2191</v>
      </c>
      <c r="L7" s="52">
        <v>1992</v>
      </c>
      <c r="M7" s="52">
        <v>6022</v>
      </c>
      <c r="N7" s="52">
        <v>4319</v>
      </c>
      <c r="O7" s="52">
        <v>3213</v>
      </c>
      <c r="P7" s="52">
        <v>2603</v>
      </c>
      <c r="Q7" s="295">
        <v>34744</v>
      </c>
      <c r="R7" s="52">
        <v>6300</v>
      </c>
      <c r="S7" s="52">
        <v>9711</v>
      </c>
      <c r="T7" s="52">
        <v>3939</v>
      </c>
      <c r="U7" s="52">
        <v>4261</v>
      </c>
      <c r="V7" s="52">
        <v>4791</v>
      </c>
      <c r="W7" s="52">
        <v>5742</v>
      </c>
      <c r="X7" s="295">
        <v>11257</v>
      </c>
      <c r="Y7" s="52">
        <v>1307</v>
      </c>
      <c r="Z7" s="52">
        <v>3521</v>
      </c>
      <c r="AA7" s="52">
        <v>2814</v>
      </c>
      <c r="AB7" s="52">
        <v>3615</v>
      </c>
      <c r="AC7" s="295">
        <v>36673</v>
      </c>
      <c r="AD7" s="52">
        <v>5017</v>
      </c>
      <c r="AE7" s="52">
        <v>3036</v>
      </c>
      <c r="AF7" s="52">
        <v>3002</v>
      </c>
      <c r="AG7" s="52">
        <v>629</v>
      </c>
      <c r="AH7" s="52">
        <v>3173</v>
      </c>
      <c r="AI7" s="52">
        <v>2984</v>
      </c>
      <c r="AJ7" s="52">
        <v>3324</v>
      </c>
      <c r="AK7" s="52">
        <v>3283</v>
      </c>
      <c r="AL7" s="52">
        <v>2786</v>
      </c>
      <c r="AM7" s="52">
        <v>4877</v>
      </c>
      <c r="AN7" s="207">
        <v>4562</v>
      </c>
      <c r="AO7" s="297">
        <v>126818</v>
      </c>
    </row>
    <row r="8" spans="3:41" s="237" customFormat="1" x14ac:dyDescent="0.25">
      <c r="C8" s="281" t="s">
        <v>64</v>
      </c>
      <c r="D8" s="294">
        <v>4551</v>
      </c>
      <c r="E8" s="52">
        <v>961</v>
      </c>
      <c r="F8" s="52">
        <v>1720</v>
      </c>
      <c r="G8" s="52">
        <v>716</v>
      </c>
      <c r="H8" s="52">
        <v>523</v>
      </c>
      <c r="I8" s="52">
        <v>631</v>
      </c>
      <c r="J8" s="295">
        <v>1982</v>
      </c>
      <c r="K8" s="52">
        <v>220</v>
      </c>
      <c r="L8" s="52">
        <v>195</v>
      </c>
      <c r="M8" s="52">
        <v>704</v>
      </c>
      <c r="N8" s="52">
        <v>478</v>
      </c>
      <c r="O8" s="52">
        <v>210</v>
      </c>
      <c r="P8" s="52">
        <v>175</v>
      </c>
      <c r="Q8" s="295">
        <v>5828</v>
      </c>
      <c r="R8" s="52">
        <v>1025</v>
      </c>
      <c r="S8" s="52">
        <v>1897</v>
      </c>
      <c r="T8" s="52">
        <v>652</v>
      </c>
      <c r="U8" s="52">
        <v>627</v>
      </c>
      <c r="V8" s="52">
        <v>807</v>
      </c>
      <c r="W8" s="52">
        <v>820</v>
      </c>
      <c r="X8" s="295">
        <v>2929</v>
      </c>
      <c r="Y8" s="52">
        <v>309</v>
      </c>
      <c r="Z8" s="52">
        <v>1083</v>
      </c>
      <c r="AA8" s="52">
        <v>702</v>
      </c>
      <c r="AB8" s="52">
        <v>835</v>
      </c>
      <c r="AC8" s="295">
        <v>4561</v>
      </c>
      <c r="AD8" s="52">
        <v>588</v>
      </c>
      <c r="AE8" s="52">
        <v>356</v>
      </c>
      <c r="AF8" s="52">
        <v>266</v>
      </c>
      <c r="AG8" s="52">
        <v>123</v>
      </c>
      <c r="AH8" s="52">
        <v>438</v>
      </c>
      <c r="AI8" s="52">
        <v>266</v>
      </c>
      <c r="AJ8" s="52">
        <v>668</v>
      </c>
      <c r="AK8" s="52">
        <v>480</v>
      </c>
      <c r="AL8" s="52">
        <v>382</v>
      </c>
      <c r="AM8" s="52">
        <v>305</v>
      </c>
      <c r="AN8" s="207">
        <v>689</v>
      </c>
      <c r="AO8" s="297">
        <v>19851</v>
      </c>
    </row>
    <row r="9" spans="3:41" s="237" customFormat="1" x14ac:dyDescent="0.25">
      <c r="C9" s="281" t="s">
        <v>65</v>
      </c>
      <c r="D9" s="294">
        <v>9044</v>
      </c>
      <c r="E9" s="52">
        <v>1644</v>
      </c>
      <c r="F9" s="52">
        <v>3111</v>
      </c>
      <c r="G9" s="52">
        <v>1788</v>
      </c>
      <c r="H9" s="52">
        <v>1169</v>
      </c>
      <c r="I9" s="52">
        <v>1332</v>
      </c>
      <c r="J9" s="295">
        <v>3566</v>
      </c>
      <c r="K9" s="52">
        <v>342</v>
      </c>
      <c r="L9" s="52">
        <v>342</v>
      </c>
      <c r="M9" s="52">
        <v>1029</v>
      </c>
      <c r="N9" s="52">
        <v>895</v>
      </c>
      <c r="O9" s="52">
        <v>524</v>
      </c>
      <c r="P9" s="52">
        <v>434</v>
      </c>
      <c r="Q9" s="295">
        <v>7062</v>
      </c>
      <c r="R9" s="52">
        <v>1236</v>
      </c>
      <c r="S9" s="52">
        <v>2060</v>
      </c>
      <c r="T9" s="52">
        <v>752</v>
      </c>
      <c r="U9" s="52">
        <v>807</v>
      </c>
      <c r="V9" s="52">
        <v>1195</v>
      </c>
      <c r="W9" s="52">
        <v>1012</v>
      </c>
      <c r="X9" s="295">
        <v>3944</v>
      </c>
      <c r="Y9" s="52">
        <v>516</v>
      </c>
      <c r="Z9" s="52">
        <v>1437</v>
      </c>
      <c r="AA9" s="52">
        <v>848</v>
      </c>
      <c r="AB9" s="52">
        <v>1143</v>
      </c>
      <c r="AC9" s="295">
        <v>7310</v>
      </c>
      <c r="AD9" s="52">
        <v>1288</v>
      </c>
      <c r="AE9" s="52">
        <v>527</v>
      </c>
      <c r="AF9" s="52">
        <v>416</v>
      </c>
      <c r="AG9" s="52">
        <v>128</v>
      </c>
      <c r="AH9" s="52">
        <v>632</v>
      </c>
      <c r="AI9" s="52">
        <v>539</v>
      </c>
      <c r="AJ9" s="52">
        <v>879</v>
      </c>
      <c r="AK9" s="52">
        <v>693</v>
      </c>
      <c r="AL9" s="52">
        <v>511</v>
      </c>
      <c r="AM9" s="52">
        <v>951</v>
      </c>
      <c r="AN9" s="207">
        <v>746</v>
      </c>
      <c r="AO9" s="297">
        <v>30926</v>
      </c>
    </row>
    <row r="10" spans="3:41" s="237" customFormat="1" x14ac:dyDescent="0.25">
      <c r="C10" s="281" t="s">
        <v>67</v>
      </c>
      <c r="D10" s="294">
        <v>1564</v>
      </c>
      <c r="E10" s="52">
        <v>293</v>
      </c>
      <c r="F10" s="52">
        <v>826</v>
      </c>
      <c r="G10" s="52">
        <v>244</v>
      </c>
      <c r="H10" s="52">
        <v>53</v>
      </c>
      <c r="I10" s="52">
        <v>148</v>
      </c>
      <c r="J10" s="295">
        <v>1665</v>
      </c>
      <c r="K10" s="52">
        <v>243</v>
      </c>
      <c r="L10" s="52">
        <v>188</v>
      </c>
      <c r="M10" s="52">
        <v>509</v>
      </c>
      <c r="N10" s="52">
        <v>300</v>
      </c>
      <c r="O10" s="52">
        <v>236</v>
      </c>
      <c r="P10" s="52">
        <v>189</v>
      </c>
      <c r="Q10" s="295">
        <v>2283</v>
      </c>
      <c r="R10" s="52">
        <v>780</v>
      </c>
      <c r="S10" s="52">
        <v>606</v>
      </c>
      <c r="T10" s="52">
        <v>159</v>
      </c>
      <c r="U10" s="52">
        <v>221</v>
      </c>
      <c r="V10" s="52">
        <v>260</v>
      </c>
      <c r="W10" s="52">
        <v>257</v>
      </c>
      <c r="X10" s="295">
        <v>889</v>
      </c>
      <c r="Y10" s="52">
        <v>212</v>
      </c>
      <c r="Z10" s="52">
        <v>165</v>
      </c>
      <c r="AA10" s="52">
        <v>200</v>
      </c>
      <c r="AB10" s="52">
        <v>312</v>
      </c>
      <c r="AC10" s="295">
        <v>3037</v>
      </c>
      <c r="AD10" s="52">
        <v>589</v>
      </c>
      <c r="AE10" s="52">
        <v>253</v>
      </c>
      <c r="AF10" s="52">
        <v>212</v>
      </c>
      <c r="AG10" s="52">
        <v>100</v>
      </c>
      <c r="AH10" s="52">
        <v>204</v>
      </c>
      <c r="AI10" s="52">
        <v>166</v>
      </c>
      <c r="AJ10" s="52">
        <v>102</v>
      </c>
      <c r="AK10" s="52">
        <v>405</v>
      </c>
      <c r="AL10" s="52">
        <v>463</v>
      </c>
      <c r="AM10" s="52">
        <v>270</v>
      </c>
      <c r="AN10" s="207">
        <v>273</v>
      </c>
      <c r="AO10" s="297">
        <v>9438</v>
      </c>
    </row>
    <row r="11" spans="3:41" s="237" customFormat="1" x14ac:dyDescent="0.25">
      <c r="C11" s="282" t="s">
        <v>68</v>
      </c>
      <c r="D11" s="294">
        <v>4966</v>
      </c>
      <c r="E11" s="52">
        <v>989</v>
      </c>
      <c r="F11" s="52">
        <v>2212</v>
      </c>
      <c r="G11" s="52">
        <v>800</v>
      </c>
      <c r="H11" s="52">
        <v>360</v>
      </c>
      <c r="I11" s="52">
        <v>605</v>
      </c>
      <c r="J11" s="295">
        <v>4260</v>
      </c>
      <c r="K11" s="52">
        <v>545</v>
      </c>
      <c r="L11" s="52">
        <v>521</v>
      </c>
      <c r="M11" s="52">
        <v>1210</v>
      </c>
      <c r="N11" s="52">
        <v>790</v>
      </c>
      <c r="O11" s="52">
        <v>634</v>
      </c>
      <c r="P11" s="52">
        <v>560</v>
      </c>
      <c r="Q11" s="295">
        <v>4931</v>
      </c>
      <c r="R11" s="52">
        <v>1495</v>
      </c>
      <c r="S11" s="52">
        <v>1369</v>
      </c>
      <c r="T11" s="52">
        <v>394</v>
      </c>
      <c r="U11" s="52">
        <v>512</v>
      </c>
      <c r="V11" s="52">
        <v>420</v>
      </c>
      <c r="W11" s="52">
        <v>741</v>
      </c>
      <c r="X11" s="295">
        <v>3322</v>
      </c>
      <c r="Y11" s="52">
        <v>637</v>
      </c>
      <c r="Z11" s="52">
        <v>658</v>
      </c>
      <c r="AA11" s="52">
        <v>780</v>
      </c>
      <c r="AB11" s="52">
        <v>1247</v>
      </c>
      <c r="AC11" s="295">
        <v>6926</v>
      </c>
      <c r="AD11" s="52">
        <v>1431</v>
      </c>
      <c r="AE11" s="52">
        <v>591</v>
      </c>
      <c r="AF11" s="52">
        <v>391</v>
      </c>
      <c r="AG11" s="52">
        <v>262</v>
      </c>
      <c r="AH11" s="52">
        <v>457</v>
      </c>
      <c r="AI11" s="52">
        <v>333</v>
      </c>
      <c r="AJ11" s="52">
        <v>208</v>
      </c>
      <c r="AK11" s="52">
        <v>1010</v>
      </c>
      <c r="AL11" s="52">
        <v>972</v>
      </c>
      <c r="AM11" s="52">
        <v>669</v>
      </c>
      <c r="AN11" s="207">
        <v>602</v>
      </c>
      <c r="AO11" s="297">
        <v>24405</v>
      </c>
    </row>
    <row r="12" spans="3:41" x14ac:dyDescent="0.25">
      <c r="C12" s="281" t="s">
        <v>46</v>
      </c>
      <c r="D12" s="298"/>
      <c r="E12" s="235"/>
      <c r="F12" s="235"/>
      <c r="G12" s="235"/>
      <c r="H12" s="235"/>
      <c r="I12" s="235"/>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300"/>
      <c r="AO12" s="301"/>
    </row>
    <row r="13" spans="3:41" x14ac:dyDescent="0.25">
      <c r="C13" s="281" t="s">
        <v>104</v>
      </c>
      <c r="D13" s="294">
        <v>24023</v>
      </c>
      <c r="E13" s="52">
        <v>5396</v>
      </c>
      <c r="F13" s="52">
        <v>7623</v>
      </c>
      <c r="G13" s="52">
        <v>3615</v>
      </c>
      <c r="H13" s="52">
        <v>3708</v>
      </c>
      <c r="I13" s="52">
        <v>3681</v>
      </c>
      <c r="J13" s="295">
        <v>20435</v>
      </c>
      <c r="K13" s="52">
        <v>2205</v>
      </c>
      <c r="L13" s="52">
        <v>2011</v>
      </c>
      <c r="M13" s="52">
        <v>6032</v>
      </c>
      <c r="N13" s="52">
        <v>4331</v>
      </c>
      <c r="O13" s="52">
        <v>3238</v>
      </c>
      <c r="P13" s="52">
        <v>2618</v>
      </c>
      <c r="Q13" s="295">
        <v>34906</v>
      </c>
      <c r="R13" s="52">
        <v>6345</v>
      </c>
      <c r="S13" s="52">
        <v>9785</v>
      </c>
      <c r="T13" s="52">
        <v>3944</v>
      </c>
      <c r="U13" s="52">
        <v>4274</v>
      </c>
      <c r="V13" s="52">
        <v>4805</v>
      </c>
      <c r="W13" s="52">
        <v>5753</v>
      </c>
      <c r="X13" s="295">
        <v>11345</v>
      </c>
      <c r="Y13" s="52">
        <v>1321</v>
      </c>
      <c r="Z13" s="52">
        <v>3544</v>
      </c>
      <c r="AA13" s="52">
        <v>2821</v>
      </c>
      <c r="AB13" s="52">
        <v>3659</v>
      </c>
      <c r="AC13" s="295">
        <v>37588</v>
      </c>
      <c r="AD13" s="52">
        <v>5269</v>
      </c>
      <c r="AE13" s="52">
        <v>3113</v>
      </c>
      <c r="AF13" s="52">
        <v>3043</v>
      </c>
      <c r="AG13" s="52">
        <v>657</v>
      </c>
      <c r="AH13" s="52">
        <v>3221</v>
      </c>
      <c r="AI13" s="52">
        <v>3040</v>
      </c>
      <c r="AJ13" s="52">
        <v>3340</v>
      </c>
      <c r="AK13" s="52">
        <v>3394</v>
      </c>
      <c r="AL13" s="52">
        <v>2875</v>
      </c>
      <c r="AM13" s="52">
        <v>4987</v>
      </c>
      <c r="AN13" s="207">
        <v>4649</v>
      </c>
      <c r="AO13" s="297">
        <v>128297</v>
      </c>
    </row>
    <row r="14" spans="3:41" x14ac:dyDescent="0.25">
      <c r="C14" s="281" t="s">
        <v>70</v>
      </c>
      <c r="D14" s="302"/>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4"/>
      <c r="AO14" s="301"/>
    </row>
    <row r="15" spans="3:41" x14ac:dyDescent="0.25">
      <c r="C15" s="281" t="s">
        <v>129</v>
      </c>
      <c r="D15" s="298"/>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300"/>
      <c r="AO15" s="301"/>
    </row>
    <row r="16" spans="3:41" x14ac:dyDescent="0.25">
      <c r="C16" s="281" t="s">
        <v>130</v>
      </c>
      <c r="D16" s="302"/>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4"/>
      <c r="AO16" s="301"/>
    </row>
    <row r="17" spans="3:41" x14ac:dyDescent="0.25">
      <c r="C17" s="281" t="s">
        <v>131</v>
      </c>
      <c r="D17" s="302"/>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4"/>
      <c r="AO17" s="301"/>
    </row>
    <row r="18" spans="3:41" x14ac:dyDescent="0.25">
      <c r="C18" s="281" t="s">
        <v>132</v>
      </c>
      <c r="D18" s="294">
        <v>339</v>
      </c>
      <c r="E18" s="52">
        <v>53</v>
      </c>
      <c r="F18" s="52">
        <v>256</v>
      </c>
      <c r="G18" s="52">
        <v>23</v>
      </c>
      <c r="H18" s="52">
        <v>6</v>
      </c>
      <c r="I18" s="52">
        <v>1</v>
      </c>
      <c r="J18" s="295">
        <v>626</v>
      </c>
      <c r="K18" s="52">
        <v>82</v>
      </c>
      <c r="L18" s="52">
        <v>56</v>
      </c>
      <c r="M18" s="52">
        <v>194</v>
      </c>
      <c r="N18" s="52">
        <v>134</v>
      </c>
      <c r="O18" s="52">
        <v>94</v>
      </c>
      <c r="P18" s="52">
        <v>66</v>
      </c>
      <c r="Q18" s="295">
        <v>474</v>
      </c>
      <c r="R18" s="52">
        <v>161</v>
      </c>
      <c r="S18" s="52">
        <v>124</v>
      </c>
      <c r="T18" s="52">
        <v>35</v>
      </c>
      <c r="U18" s="52">
        <v>56</v>
      </c>
      <c r="V18" s="52">
        <v>58</v>
      </c>
      <c r="W18" s="52">
        <v>40</v>
      </c>
      <c r="X18" s="295">
        <v>147</v>
      </c>
      <c r="Y18" s="52">
        <v>38</v>
      </c>
      <c r="Z18" s="52">
        <v>24</v>
      </c>
      <c r="AA18" s="52">
        <v>36</v>
      </c>
      <c r="AB18" s="52">
        <v>49</v>
      </c>
      <c r="AC18" s="295">
        <v>630</v>
      </c>
      <c r="AD18" s="52">
        <v>110</v>
      </c>
      <c r="AE18" s="52">
        <v>36</v>
      </c>
      <c r="AF18" s="52">
        <v>53</v>
      </c>
      <c r="AG18" s="52">
        <v>13</v>
      </c>
      <c r="AH18" s="52">
        <v>53</v>
      </c>
      <c r="AI18" s="52">
        <v>30</v>
      </c>
      <c r="AJ18" s="52">
        <v>18</v>
      </c>
      <c r="AK18" s="52">
        <v>70</v>
      </c>
      <c r="AL18" s="52">
        <v>110</v>
      </c>
      <c r="AM18" s="52">
        <v>65</v>
      </c>
      <c r="AN18" s="207">
        <v>72</v>
      </c>
      <c r="AO18" s="297">
        <v>2216</v>
      </c>
    </row>
    <row r="19" spans="3:41" x14ac:dyDescent="0.25">
      <c r="C19" s="282" t="s">
        <v>133</v>
      </c>
      <c r="D19" s="305">
        <v>2104</v>
      </c>
      <c r="E19" s="272">
        <v>319</v>
      </c>
      <c r="F19" s="272">
        <v>929</v>
      </c>
      <c r="G19" s="272">
        <v>654</v>
      </c>
      <c r="H19" s="272">
        <v>20</v>
      </c>
      <c r="I19" s="272">
        <v>182</v>
      </c>
      <c r="J19" s="306">
        <v>1811</v>
      </c>
      <c r="K19" s="272">
        <v>222</v>
      </c>
      <c r="L19" s="272">
        <v>251</v>
      </c>
      <c r="M19" s="272">
        <v>431</v>
      </c>
      <c r="N19" s="272">
        <v>308</v>
      </c>
      <c r="O19" s="272">
        <v>311</v>
      </c>
      <c r="P19" s="272">
        <v>288</v>
      </c>
      <c r="Q19" s="306">
        <v>2118</v>
      </c>
      <c r="R19" s="272">
        <v>706</v>
      </c>
      <c r="S19" s="272">
        <v>640</v>
      </c>
      <c r="T19" s="272">
        <v>171</v>
      </c>
      <c r="U19" s="272">
        <v>184</v>
      </c>
      <c r="V19" s="272">
        <v>172</v>
      </c>
      <c r="W19" s="272">
        <v>245</v>
      </c>
      <c r="X19" s="306">
        <v>1238</v>
      </c>
      <c r="Y19" s="272">
        <v>276</v>
      </c>
      <c r="Z19" s="272">
        <v>244</v>
      </c>
      <c r="AA19" s="272">
        <v>300</v>
      </c>
      <c r="AB19" s="272">
        <v>418</v>
      </c>
      <c r="AC19" s="306">
        <v>3018</v>
      </c>
      <c r="AD19" s="272">
        <v>651</v>
      </c>
      <c r="AE19" s="272">
        <v>220</v>
      </c>
      <c r="AF19" s="272">
        <v>155</v>
      </c>
      <c r="AG19" s="272">
        <v>105</v>
      </c>
      <c r="AH19" s="272">
        <v>184</v>
      </c>
      <c r="AI19" s="272">
        <v>125</v>
      </c>
      <c r="AJ19" s="272">
        <v>69</v>
      </c>
      <c r="AK19" s="272">
        <v>452</v>
      </c>
      <c r="AL19" s="272">
        <v>455</v>
      </c>
      <c r="AM19" s="272">
        <v>351</v>
      </c>
      <c r="AN19" s="291">
        <v>251</v>
      </c>
      <c r="AO19" s="307">
        <v>10289</v>
      </c>
    </row>
    <row r="20" spans="3:41" x14ac:dyDescent="0.25">
      <c r="C20" s="281" t="s">
        <v>159</v>
      </c>
      <c r="D20" s="308"/>
      <c r="E20" s="309"/>
      <c r="F20" s="309"/>
      <c r="G20" s="309"/>
      <c r="H20" s="309"/>
      <c r="I20" s="309"/>
      <c r="J20" s="310"/>
      <c r="K20" s="309"/>
      <c r="L20" s="309"/>
      <c r="M20" s="309"/>
      <c r="N20" s="309"/>
      <c r="O20" s="309"/>
      <c r="P20" s="309"/>
      <c r="Q20" s="310"/>
      <c r="R20" s="309"/>
      <c r="S20" s="309"/>
      <c r="T20" s="309"/>
      <c r="U20" s="309"/>
      <c r="V20" s="309"/>
      <c r="W20" s="309"/>
      <c r="X20" s="310"/>
      <c r="Y20" s="309"/>
      <c r="Z20" s="309"/>
      <c r="AA20" s="309"/>
      <c r="AB20" s="309"/>
      <c r="AC20" s="310"/>
      <c r="AD20" s="309"/>
      <c r="AE20" s="309"/>
      <c r="AF20" s="309"/>
      <c r="AG20" s="309"/>
      <c r="AH20" s="309"/>
      <c r="AI20" s="309"/>
      <c r="AJ20" s="309"/>
      <c r="AK20" s="309"/>
      <c r="AL20" s="309"/>
      <c r="AM20" s="309"/>
      <c r="AN20" s="311"/>
      <c r="AO20" s="312"/>
    </row>
    <row r="21" spans="3:41" x14ac:dyDescent="0.25">
      <c r="C21" s="281" t="s">
        <v>16</v>
      </c>
      <c r="D21" s="308"/>
      <c r="E21" s="309"/>
      <c r="F21" s="309"/>
      <c r="G21" s="309"/>
      <c r="H21" s="309"/>
      <c r="I21" s="309"/>
      <c r="J21" s="310"/>
      <c r="K21" s="309"/>
      <c r="L21" s="309"/>
      <c r="M21" s="309"/>
      <c r="N21" s="309"/>
      <c r="O21" s="309"/>
      <c r="P21" s="309"/>
      <c r="Q21" s="310"/>
      <c r="R21" s="309"/>
      <c r="S21" s="309"/>
      <c r="T21" s="309"/>
      <c r="U21" s="309"/>
      <c r="V21" s="309"/>
      <c r="W21" s="309"/>
      <c r="X21" s="310"/>
      <c r="Y21" s="309"/>
      <c r="Z21" s="309"/>
      <c r="AA21" s="309"/>
      <c r="AB21" s="309"/>
      <c r="AC21" s="310"/>
      <c r="AD21" s="309"/>
      <c r="AE21" s="309"/>
      <c r="AF21" s="309"/>
      <c r="AG21" s="309"/>
      <c r="AH21" s="309"/>
      <c r="AI21" s="309"/>
      <c r="AJ21" s="309"/>
      <c r="AK21" s="309"/>
      <c r="AL21" s="309"/>
      <c r="AM21" s="309"/>
      <c r="AN21" s="311"/>
      <c r="AO21" s="312"/>
    </row>
    <row r="22" spans="3:41" x14ac:dyDescent="0.25">
      <c r="C22" s="282" t="s">
        <v>151</v>
      </c>
      <c r="D22" s="313">
        <v>1617</v>
      </c>
      <c r="E22" s="273">
        <v>252</v>
      </c>
      <c r="F22" s="273">
        <v>720</v>
      </c>
      <c r="G22" s="273">
        <v>473</v>
      </c>
      <c r="H22" s="273">
        <v>17</v>
      </c>
      <c r="I22" s="273">
        <v>155</v>
      </c>
      <c r="J22" s="314">
        <v>1199</v>
      </c>
      <c r="K22" s="273">
        <v>153</v>
      </c>
      <c r="L22" s="273">
        <v>117</v>
      </c>
      <c r="M22" s="273">
        <v>272</v>
      </c>
      <c r="N22" s="273">
        <v>228</v>
      </c>
      <c r="O22" s="273">
        <v>220</v>
      </c>
      <c r="P22" s="273">
        <v>209</v>
      </c>
      <c r="Q22" s="314">
        <v>1686</v>
      </c>
      <c r="R22" s="273">
        <v>565</v>
      </c>
      <c r="S22" s="273">
        <v>508</v>
      </c>
      <c r="T22" s="273">
        <v>132</v>
      </c>
      <c r="U22" s="273">
        <v>159</v>
      </c>
      <c r="V22" s="273">
        <v>131</v>
      </c>
      <c r="W22" s="273">
        <v>191</v>
      </c>
      <c r="X22" s="314">
        <v>905</v>
      </c>
      <c r="Y22" s="273">
        <v>194</v>
      </c>
      <c r="Z22" s="273">
        <v>180</v>
      </c>
      <c r="AA22" s="273">
        <v>221</v>
      </c>
      <c r="AB22" s="273">
        <v>310</v>
      </c>
      <c r="AC22" s="314">
        <v>2217</v>
      </c>
      <c r="AD22" s="273">
        <v>476</v>
      </c>
      <c r="AE22" s="273">
        <v>141</v>
      </c>
      <c r="AF22" s="273">
        <v>116</v>
      </c>
      <c r="AG22" s="273">
        <v>62</v>
      </c>
      <c r="AH22" s="273">
        <v>151</v>
      </c>
      <c r="AI22" s="273">
        <v>89</v>
      </c>
      <c r="AJ22" s="273">
        <v>48</v>
      </c>
      <c r="AK22" s="273">
        <v>339</v>
      </c>
      <c r="AL22" s="273">
        <v>368</v>
      </c>
      <c r="AM22" s="273">
        <v>246</v>
      </c>
      <c r="AN22" s="292">
        <v>181</v>
      </c>
      <c r="AO22" s="307">
        <v>7624</v>
      </c>
    </row>
    <row r="23" spans="3:41" x14ac:dyDescent="0.25">
      <c r="C23" s="282" t="s">
        <v>105</v>
      </c>
      <c r="D23" s="305">
        <v>610</v>
      </c>
      <c r="E23" s="272">
        <v>108</v>
      </c>
      <c r="F23" s="272">
        <v>227</v>
      </c>
      <c r="G23" s="272">
        <v>184</v>
      </c>
      <c r="H23" s="272">
        <v>12</v>
      </c>
      <c r="I23" s="272">
        <v>79</v>
      </c>
      <c r="J23" s="306">
        <v>175</v>
      </c>
      <c r="K23" s="272">
        <v>17</v>
      </c>
      <c r="L23" s="272">
        <v>16</v>
      </c>
      <c r="M23" s="272">
        <v>43</v>
      </c>
      <c r="N23" s="272">
        <v>32</v>
      </c>
      <c r="O23" s="272">
        <v>46</v>
      </c>
      <c r="P23" s="272">
        <v>21</v>
      </c>
      <c r="Q23" s="306">
        <v>323</v>
      </c>
      <c r="R23" s="272">
        <v>93</v>
      </c>
      <c r="S23" s="272">
        <v>108</v>
      </c>
      <c r="T23" s="272">
        <v>28</v>
      </c>
      <c r="U23" s="272">
        <v>39</v>
      </c>
      <c r="V23" s="272">
        <v>6</v>
      </c>
      <c r="W23" s="272">
        <v>49</v>
      </c>
      <c r="X23" s="306">
        <v>226</v>
      </c>
      <c r="Y23" s="272">
        <v>25</v>
      </c>
      <c r="Z23" s="272">
        <v>21</v>
      </c>
      <c r="AA23" s="272">
        <v>58</v>
      </c>
      <c r="AB23" s="272">
        <v>122</v>
      </c>
      <c r="AC23" s="306">
        <v>258</v>
      </c>
      <c r="AD23" s="272">
        <v>58</v>
      </c>
      <c r="AE23" s="272">
        <v>6</v>
      </c>
      <c r="AF23" s="272">
        <v>14</v>
      </c>
      <c r="AG23" s="272">
        <v>5</v>
      </c>
      <c r="AH23" s="272">
        <v>16</v>
      </c>
      <c r="AI23" s="272">
        <v>13</v>
      </c>
      <c r="AJ23" s="272">
        <v>3</v>
      </c>
      <c r="AK23" s="272">
        <v>20</v>
      </c>
      <c r="AL23" s="272">
        <v>45</v>
      </c>
      <c r="AM23" s="272">
        <v>65</v>
      </c>
      <c r="AN23" s="291">
        <v>13</v>
      </c>
      <c r="AO23" s="307">
        <v>1592</v>
      </c>
    </row>
    <row r="24" spans="3:41" x14ac:dyDescent="0.25">
      <c r="C24" s="282" t="s">
        <v>106</v>
      </c>
      <c r="D24" s="305">
        <v>1007</v>
      </c>
      <c r="E24" s="272">
        <v>144</v>
      </c>
      <c r="F24" s="272">
        <v>493</v>
      </c>
      <c r="G24" s="272">
        <v>289</v>
      </c>
      <c r="H24" s="272">
        <v>5</v>
      </c>
      <c r="I24" s="272">
        <v>76</v>
      </c>
      <c r="J24" s="306">
        <v>1024</v>
      </c>
      <c r="K24" s="272">
        <v>136</v>
      </c>
      <c r="L24" s="272">
        <v>101</v>
      </c>
      <c r="M24" s="272">
        <v>229</v>
      </c>
      <c r="N24" s="272">
        <v>196</v>
      </c>
      <c r="O24" s="272">
        <v>174</v>
      </c>
      <c r="P24" s="272">
        <v>188</v>
      </c>
      <c r="Q24" s="306">
        <v>1363</v>
      </c>
      <c r="R24" s="272">
        <v>472</v>
      </c>
      <c r="S24" s="272">
        <v>400</v>
      </c>
      <c r="T24" s="272">
        <v>104</v>
      </c>
      <c r="U24" s="272">
        <v>120</v>
      </c>
      <c r="V24" s="272">
        <v>125</v>
      </c>
      <c r="W24" s="272">
        <v>142</v>
      </c>
      <c r="X24" s="306">
        <v>679</v>
      </c>
      <c r="Y24" s="272">
        <v>169</v>
      </c>
      <c r="Z24" s="272">
        <v>159</v>
      </c>
      <c r="AA24" s="272">
        <v>163</v>
      </c>
      <c r="AB24" s="272">
        <v>188</v>
      </c>
      <c r="AC24" s="306">
        <v>1959</v>
      </c>
      <c r="AD24" s="272">
        <v>418</v>
      </c>
      <c r="AE24" s="272">
        <v>135</v>
      </c>
      <c r="AF24" s="272">
        <v>102</v>
      </c>
      <c r="AG24" s="272">
        <v>57</v>
      </c>
      <c r="AH24" s="272">
        <v>135</v>
      </c>
      <c r="AI24" s="272">
        <v>76</v>
      </c>
      <c r="AJ24" s="272">
        <v>45</v>
      </c>
      <c r="AK24" s="272">
        <v>319</v>
      </c>
      <c r="AL24" s="272">
        <v>323</v>
      </c>
      <c r="AM24" s="272">
        <v>181</v>
      </c>
      <c r="AN24" s="291">
        <v>168</v>
      </c>
      <c r="AO24" s="307">
        <v>6032</v>
      </c>
    </row>
    <row r="25" spans="3:41" x14ac:dyDescent="0.25">
      <c r="C25" s="281" t="s">
        <v>150</v>
      </c>
      <c r="D25" s="298"/>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300"/>
      <c r="AO25" s="301"/>
    </row>
    <row r="26" spans="3:41" x14ac:dyDescent="0.25">
      <c r="C26" s="281" t="s">
        <v>107</v>
      </c>
      <c r="D26" s="294">
        <v>258</v>
      </c>
      <c r="E26" s="52">
        <v>47</v>
      </c>
      <c r="F26" s="52">
        <v>191</v>
      </c>
      <c r="G26" s="52">
        <v>14</v>
      </c>
      <c r="H26" s="52">
        <v>5</v>
      </c>
      <c r="I26" s="52">
        <v>1</v>
      </c>
      <c r="J26" s="295">
        <v>536</v>
      </c>
      <c r="K26" s="52">
        <v>68</v>
      </c>
      <c r="L26" s="52">
        <v>52</v>
      </c>
      <c r="M26" s="52">
        <v>180</v>
      </c>
      <c r="N26" s="52">
        <v>114</v>
      </c>
      <c r="O26" s="52">
        <v>75</v>
      </c>
      <c r="P26" s="52">
        <v>47</v>
      </c>
      <c r="Q26" s="295">
        <v>328</v>
      </c>
      <c r="R26" s="52">
        <v>114</v>
      </c>
      <c r="S26" s="52">
        <v>78</v>
      </c>
      <c r="T26" s="52">
        <v>25</v>
      </c>
      <c r="U26" s="52">
        <v>36</v>
      </c>
      <c r="V26" s="52">
        <v>48</v>
      </c>
      <c r="W26" s="52">
        <v>27</v>
      </c>
      <c r="X26" s="295">
        <v>107</v>
      </c>
      <c r="Y26" s="52">
        <v>30</v>
      </c>
      <c r="Z26" s="52">
        <v>13</v>
      </c>
      <c r="AA26" s="52">
        <v>22</v>
      </c>
      <c r="AB26" s="52">
        <v>42</v>
      </c>
      <c r="AC26" s="295">
        <v>421</v>
      </c>
      <c r="AD26" s="52">
        <v>73</v>
      </c>
      <c r="AE26" s="52">
        <v>27</v>
      </c>
      <c r="AF26" s="52">
        <v>34</v>
      </c>
      <c r="AG26" s="52">
        <v>10</v>
      </c>
      <c r="AH26" s="52">
        <v>26</v>
      </c>
      <c r="AI26" s="52">
        <v>18</v>
      </c>
      <c r="AJ26" s="52">
        <v>16</v>
      </c>
      <c r="AK26" s="52">
        <v>55</v>
      </c>
      <c r="AL26" s="52">
        <v>79</v>
      </c>
      <c r="AM26" s="52">
        <v>32</v>
      </c>
      <c r="AN26" s="207">
        <v>51</v>
      </c>
      <c r="AO26" s="297">
        <v>1650</v>
      </c>
    </row>
    <row r="27" spans="3:41" x14ac:dyDescent="0.25">
      <c r="C27" s="283" t="s">
        <v>108</v>
      </c>
      <c r="D27" s="294">
        <v>117</v>
      </c>
      <c r="E27" s="52">
        <v>10</v>
      </c>
      <c r="F27" s="52">
        <v>94</v>
      </c>
      <c r="G27" s="52">
        <v>9</v>
      </c>
      <c r="H27" s="52">
        <v>4</v>
      </c>
      <c r="I27" s="52">
        <v>0</v>
      </c>
      <c r="J27" s="295">
        <v>127</v>
      </c>
      <c r="K27" s="52">
        <v>20</v>
      </c>
      <c r="L27" s="52">
        <v>9</v>
      </c>
      <c r="M27" s="52">
        <v>27</v>
      </c>
      <c r="N27" s="52">
        <v>25</v>
      </c>
      <c r="O27" s="52">
        <v>22</v>
      </c>
      <c r="P27" s="52">
        <v>24</v>
      </c>
      <c r="Q27" s="295">
        <v>203</v>
      </c>
      <c r="R27" s="52">
        <v>70</v>
      </c>
      <c r="S27" s="52">
        <v>60</v>
      </c>
      <c r="T27" s="52">
        <v>14</v>
      </c>
      <c r="U27" s="52">
        <v>27</v>
      </c>
      <c r="V27" s="52">
        <v>17</v>
      </c>
      <c r="W27" s="52">
        <v>15</v>
      </c>
      <c r="X27" s="295">
        <v>56</v>
      </c>
      <c r="Y27" s="52">
        <v>12</v>
      </c>
      <c r="Z27" s="52">
        <v>12</v>
      </c>
      <c r="AA27" s="52">
        <v>20</v>
      </c>
      <c r="AB27" s="52">
        <v>12</v>
      </c>
      <c r="AC27" s="295">
        <v>282</v>
      </c>
      <c r="AD27" s="52">
        <v>48</v>
      </c>
      <c r="AE27" s="52">
        <v>12</v>
      </c>
      <c r="AF27" s="52">
        <v>29</v>
      </c>
      <c r="AG27" s="52">
        <v>4</v>
      </c>
      <c r="AH27" s="52">
        <v>35</v>
      </c>
      <c r="AI27" s="52">
        <v>14</v>
      </c>
      <c r="AJ27" s="52">
        <v>4</v>
      </c>
      <c r="AK27" s="52">
        <v>21</v>
      </c>
      <c r="AL27" s="52">
        <v>44</v>
      </c>
      <c r="AM27" s="52">
        <v>38</v>
      </c>
      <c r="AN27" s="207">
        <v>33</v>
      </c>
      <c r="AO27" s="297">
        <v>785</v>
      </c>
    </row>
    <row r="28" spans="3:41" x14ac:dyDescent="0.25">
      <c r="C28" s="282" t="s">
        <v>147</v>
      </c>
      <c r="D28" s="313">
        <v>1494</v>
      </c>
      <c r="E28" s="59">
        <v>211</v>
      </c>
      <c r="F28" s="59">
        <v>702</v>
      </c>
      <c r="G28" s="59">
        <v>470</v>
      </c>
      <c r="H28" s="59">
        <v>8</v>
      </c>
      <c r="I28" s="59">
        <v>103</v>
      </c>
      <c r="J28" s="314">
        <v>1636</v>
      </c>
      <c r="K28" s="59">
        <v>205</v>
      </c>
      <c r="L28" s="59">
        <v>235</v>
      </c>
      <c r="M28" s="59">
        <v>388</v>
      </c>
      <c r="N28" s="59">
        <v>276</v>
      </c>
      <c r="O28" s="59">
        <v>265</v>
      </c>
      <c r="P28" s="59">
        <v>267</v>
      </c>
      <c r="Q28" s="314">
        <v>1795</v>
      </c>
      <c r="R28" s="59">
        <v>613</v>
      </c>
      <c r="S28" s="59">
        <v>532</v>
      </c>
      <c r="T28" s="59">
        <v>143</v>
      </c>
      <c r="U28" s="59">
        <v>145</v>
      </c>
      <c r="V28" s="59">
        <v>166</v>
      </c>
      <c r="W28" s="59">
        <v>196</v>
      </c>
      <c r="X28" s="314">
        <v>1012</v>
      </c>
      <c r="Y28" s="59">
        <v>251</v>
      </c>
      <c r="Z28" s="59">
        <v>223</v>
      </c>
      <c r="AA28" s="59">
        <v>242</v>
      </c>
      <c r="AB28" s="59">
        <v>296</v>
      </c>
      <c r="AC28" s="314">
        <v>2760</v>
      </c>
      <c r="AD28" s="59">
        <v>593</v>
      </c>
      <c r="AE28" s="59">
        <v>214</v>
      </c>
      <c r="AF28" s="59">
        <v>141</v>
      </c>
      <c r="AG28" s="59">
        <v>100</v>
      </c>
      <c r="AH28" s="59">
        <v>168</v>
      </c>
      <c r="AI28" s="59">
        <v>112</v>
      </c>
      <c r="AJ28" s="59">
        <v>66</v>
      </c>
      <c r="AK28" s="59">
        <v>432</v>
      </c>
      <c r="AL28" s="59">
        <v>410</v>
      </c>
      <c r="AM28" s="59">
        <v>286</v>
      </c>
      <c r="AN28" s="293">
        <v>238</v>
      </c>
      <c r="AO28" s="307">
        <v>8697</v>
      </c>
    </row>
    <row r="29" spans="3:41" x14ac:dyDescent="0.25">
      <c r="C29" s="284" t="s">
        <v>18</v>
      </c>
      <c r="D29" s="266"/>
      <c r="E29" s="274"/>
      <c r="F29" s="274"/>
      <c r="G29" s="274"/>
      <c r="H29" s="274"/>
      <c r="I29" s="274"/>
      <c r="J29" s="267"/>
      <c r="K29" s="274"/>
      <c r="L29" s="274"/>
      <c r="M29" s="274"/>
      <c r="N29" s="274"/>
      <c r="O29" s="274"/>
      <c r="P29" s="274"/>
      <c r="Q29" s="267"/>
      <c r="R29" s="274"/>
      <c r="S29" s="274"/>
      <c r="T29" s="274"/>
      <c r="U29" s="274"/>
      <c r="V29" s="274"/>
      <c r="W29" s="274"/>
      <c r="X29" s="267"/>
      <c r="Y29" s="274"/>
      <c r="Z29" s="274"/>
      <c r="AA29" s="274"/>
      <c r="AB29" s="274"/>
      <c r="AC29" s="267"/>
      <c r="AD29" s="274"/>
      <c r="AE29" s="274"/>
      <c r="AF29" s="274"/>
      <c r="AG29" s="274"/>
      <c r="AH29" s="274"/>
      <c r="AI29" s="274"/>
      <c r="AJ29" s="274"/>
      <c r="AK29" s="274"/>
      <c r="AL29" s="274"/>
      <c r="AM29" s="274"/>
      <c r="AN29" s="275"/>
      <c r="AO29" s="287"/>
    </row>
    <row r="30" spans="3:41" x14ac:dyDescent="0.25">
      <c r="C30" s="281" t="s">
        <v>22</v>
      </c>
      <c r="D30" s="266"/>
      <c r="E30" s="268"/>
      <c r="F30" s="268"/>
      <c r="G30" s="268"/>
      <c r="H30" s="268"/>
      <c r="I30" s="268"/>
      <c r="J30" s="267"/>
      <c r="K30" s="268"/>
      <c r="L30" s="268"/>
      <c r="M30" s="268"/>
      <c r="N30" s="268"/>
      <c r="O30" s="268"/>
      <c r="P30" s="268"/>
      <c r="Q30" s="267"/>
      <c r="R30" s="268"/>
      <c r="S30" s="268"/>
      <c r="T30" s="268"/>
      <c r="U30" s="268"/>
      <c r="V30" s="268"/>
      <c r="W30" s="268"/>
      <c r="X30" s="267"/>
      <c r="Y30" s="268"/>
      <c r="Z30" s="268"/>
      <c r="AA30" s="268"/>
      <c r="AB30" s="268"/>
      <c r="AC30" s="267"/>
      <c r="AD30" s="268"/>
      <c r="AE30" s="268"/>
      <c r="AF30" s="268"/>
      <c r="AG30" s="268"/>
      <c r="AH30" s="268"/>
      <c r="AI30" s="268"/>
      <c r="AJ30" s="268"/>
      <c r="AK30" s="268"/>
      <c r="AL30" s="268"/>
      <c r="AM30" s="268"/>
      <c r="AN30" s="269"/>
      <c r="AO30" s="287"/>
    </row>
    <row r="31" spans="3:41" x14ac:dyDescent="0.25">
      <c r="C31" s="282" t="s">
        <v>145</v>
      </c>
      <c r="D31" s="823">
        <v>0.13759113845025975</v>
      </c>
      <c r="E31" s="815">
        <v>0.12968348193900359</v>
      </c>
      <c r="F31" s="815">
        <v>7.4857855508528665E-2</v>
      </c>
      <c r="G31" s="815">
        <v>0.30079880179730406</v>
      </c>
      <c r="H31" s="815">
        <v>0.37725099196255979</v>
      </c>
      <c r="I31" s="815">
        <v>0.39546626557799741</v>
      </c>
      <c r="J31" s="825">
        <v>4.7259154076174308E-2</v>
      </c>
      <c r="K31" s="815">
        <v>5.6239957150508835E-2</v>
      </c>
      <c r="L31" s="815">
        <v>1.9396780385234912E-2</v>
      </c>
      <c r="M31" s="815">
        <v>5.8128553531849279E-2</v>
      </c>
      <c r="N31" s="815">
        <v>6.6857054646495828E-2</v>
      </c>
      <c r="O31" s="815">
        <v>6.4032589780098084E-2</v>
      </c>
      <c r="P31" s="815">
        <v>3.7186971775969094E-2</v>
      </c>
      <c r="Q31" s="825">
        <v>5.9701237262219549E-2</v>
      </c>
      <c r="R31" s="815">
        <v>3.9342981509728786E-2</v>
      </c>
      <c r="S31" s="815">
        <v>4.4437884602284337E-2</v>
      </c>
      <c r="T31" s="815">
        <v>0.11182307910405444</v>
      </c>
      <c r="U31" s="815">
        <v>9.9864479648581708E-2</v>
      </c>
      <c r="V31" s="815">
        <v>6.5679761611853793E-2</v>
      </c>
      <c r="W31" s="815">
        <v>0.11067079622184176</v>
      </c>
      <c r="X31" s="825">
        <v>4.814098157530701E-2</v>
      </c>
      <c r="Y31" s="815">
        <v>2.1304389897751831E-2</v>
      </c>
      <c r="Z31" s="815">
        <v>6.5969249097204127E-2</v>
      </c>
      <c r="AA31" s="815">
        <v>5.4749058727632652E-2</v>
      </c>
      <c r="AB31" s="815">
        <v>5.3487896152496786E-2</v>
      </c>
      <c r="AC31" s="825">
        <v>4.041355404458092E-2</v>
      </c>
      <c r="AD31" s="815">
        <v>1.8671419864207856E-2</v>
      </c>
      <c r="AE31" s="815">
        <v>3.9378146583348088E-2</v>
      </c>
      <c r="AF31" s="815">
        <v>8.4539519377691344E-2</v>
      </c>
      <c r="AG31" s="815">
        <v>1.7999013752671086E-2</v>
      </c>
      <c r="AH31" s="815">
        <v>7.4889560567309929E-2</v>
      </c>
      <c r="AI31" s="815">
        <v>7.3115589975467798E-2</v>
      </c>
      <c r="AJ31" s="815">
        <v>0.1455147475275563</v>
      </c>
      <c r="AK31" s="815">
        <v>2.3428709488144135E-2</v>
      </c>
      <c r="AL31" s="815">
        <v>2.0950534876264318E-2</v>
      </c>
      <c r="AM31" s="815">
        <v>0.13107127838519764</v>
      </c>
      <c r="AN31" s="817">
        <v>6.7715388536887341E-2</v>
      </c>
      <c r="AO31" s="818">
        <v>5.442253917835739E-2</v>
      </c>
    </row>
    <row r="32" spans="3:41" ht="13.8" thickBot="1" x14ac:dyDescent="0.3">
      <c r="C32" s="285" t="s">
        <v>146</v>
      </c>
      <c r="D32" s="824">
        <v>0.3695846153846154</v>
      </c>
      <c r="E32" s="820">
        <v>0.35973333333333335</v>
      </c>
      <c r="F32" s="820">
        <v>0.20602702702702702</v>
      </c>
      <c r="G32" s="820">
        <v>0.60250000000000004</v>
      </c>
      <c r="H32" s="820">
        <v>1.236</v>
      </c>
      <c r="I32" s="820">
        <v>0.92025000000000001</v>
      </c>
      <c r="J32" s="826">
        <v>0.15841085271317829</v>
      </c>
      <c r="K32" s="820">
        <v>0.16961538461538461</v>
      </c>
      <c r="L32" s="820">
        <v>8.3791666666666667E-2</v>
      </c>
      <c r="M32" s="820">
        <v>0.16302702702702704</v>
      </c>
      <c r="N32" s="820">
        <v>0.21654999999999999</v>
      </c>
      <c r="O32" s="820">
        <v>0.21586666666666668</v>
      </c>
      <c r="P32" s="820">
        <v>0.13089999999999999</v>
      </c>
      <c r="Q32" s="826">
        <v>0.22375641025641024</v>
      </c>
      <c r="R32" s="820">
        <v>0.14420454545454545</v>
      </c>
      <c r="S32" s="820">
        <v>0.19570000000000001</v>
      </c>
      <c r="T32" s="820">
        <v>0.43822222222222224</v>
      </c>
      <c r="U32" s="820">
        <v>0.38854545454545453</v>
      </c>
      <c r="V32" s="820">
        <v>0.20891304347826087</v>
      </c>
      <c r="W32" s="820">
        <v>0.30278947368421055</v>
      </c>
      <c r="X32" s="826">
        <v>0.14733766233766235</v>
      </c>
      <c r="Y32" s="820">
        <v>6.9526315789473686E-2</v>
      </c>
      <c r="Z32" s="820">
        <v>0.20847058823529413</v>
      </c>
      <c r="AA32" s="820">
        <v>0.18806666666666666</v>
      </c>
      <c r="AB32" s="820">
        <v>0.14073076923076924</v>
      </c>
      <c r="AC32" s="826">
        <v>0.16631858407079647</v>
      </c>
      <c r="AD32" s="820">
        <v>8.4983870967741931E-2</v>
      </c>
      <c r="AE32" s="820">
        <v>0.23946153846153845</v>
      </c>
      <c r="AF32" s="820">
        <v>0.33811111111111108</v>
      </c>
      <c r="AG32" s="820">
        <v>6.5699999999999995E-2</v>
      </c>
      <c r="AH32" s="820">
        <v>0.29281818181818181</v>
      </c>
      <c r="AI32" s="820">
        <v>0.33777777777777779</v>
      </c>
      <c r="AJ32" s="820">
        <v>1.1133333333333333</v>
      </c>
      <c r="AK32" s="820">
        <v>9.1729729729729731E-2</v>
      </c>
      <c r="AL32" s="820">
        <v>6.3888888888888884E-2</v>
      </c>
      <c r="AM32" s="820">
        <v>0.41558333333333336</v>
      </c>
      <c r="AN32" s="822">
        <v>0.30993333333333334</v>
      </c>
      <c r="AO32" s="827">
        <v>0.19647320061255744</v>
      </c>
    </row>
    <row r="33" spans="3:4" x14ac:dyDescent="0.25">
      <c r="D33" s="276"/>
    </row>
    <row r="34" spans="3:4" x14ac:dyDescent="0.25">
      <c r="C34" s="212"/>
    </row>
    <row r="35" spans="3:4" x14ac:dyDescent="0.25">
      <c r="C35" s="278"/>
    </row>
  </sheetData>
  <customSheetViews>
    <customSheetView guid="{80A75E33-4D87-4F83-AFC9-AA5279B2E196}" fitToPage="1">
      <selection activeCell="C32" sqref="C32"/>
      <pageMargins left="0.7" right="0.7" top="0.75" bottom="0.75" header="0.3" footer="0.3"/>
      <pageSetup paperSize="8" scale="46" fitToHeight="2" orientation="landscape" r:id="rId1"/>
      <headerFooter alignWithMargins="0"/>
    </customSheetView>
    <customSheetView guid="{DC1A4EE8-8DA0-4EC2-BCFE-F62B7880A8AA}" fitToPage="1" showRuler="0">
      <selection activeCell="C32" sqref="C32"/>
      <pageMargins left="0.7" right="0.7" top="0.75" bottom="0.75" header="0.3" footer="0.3"/>
      <pageSetup paperSize="8" scale="46" fitToHeight="2" orientation="landscape" r:id="rId2"/>
      <headerFooter alignWithMargins="0"/>
    </customSheetView>
    <customSheetView guid="{2600A3E7-A32D-4672-AD83-1E0E350CB11A}" fitToPage="1" showRuler="0">
      <selection activeCell="C32" sqref="C32"/>
      <pageMargins left="0.7" right="0.7" top="0.75" bottom="0.75" header="0.3" footer="0.3"/>
      <pageSetup paperSize="8" scale="46" fitToHeight="2" orientation="landscape" r:id="rId3"/>
      <headerFooter alignWithMargins="0"/>
    </customSheetView>
  </customSheetViews>
  <phoneticPr fontId="5" type="noConversion"/>
  <pageMargins left="0.70866141732283472" right="0.70866141732283472" top="0.74803149606299213" bottom="0.74803149606299213" header="0.31496062992125984" footer="0.31496062992125984"/>
  <pageSetup paperSize="9" scale="63" fitToWidth="2" orientation="landscape" r:id="rId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R56"/>
  <sheetViews>
    <sheetView workbookViewId="0"/>
  </sheetViews>
  <sheetFormatPr defaultColWidth="9.109375" defaultRowHeight="13.2" x14ac:dyDescent="0.25"/>
  <cols>
    <col min="1" max="1" width="1.5546875" style="425" customWidth="1"/>
    <col min="2" max="2" width="1.33203125" style="425" customWidth="1"/>
    <col min="3" max="3" width="2" style="425" customWidth="1"/>
    <col min="4" max="4" width="23.44140625" style="425" customWidth="1"/>
    <col min="5" max="17" width="10.6640625" style="425" customWidth="1"/>
    <col min="18" max="18" width="11.6640625" style="425" customWidth="1"/>
    <col min="19" max="16384" width="9.109375" style="425"/>
  </cols>
  <sheetData>
    <row r="1" spans="4:17" x14ac:dyDescent="0.25">
      <c r="D1" s="424" t="s">
        <v>405</v>
      </c>
    </row>
    <row r="2" spans="4:17" ht="13.8" thickBot="1" x14ac:dyDescent="0.3"/>
    <row r="3" spans="4:17" x14ac:dyDescent="0.25">
      <c r="E3" s="426"/>
      <c r="F3" s="427"/>
      <c r="G3" s="428"/>
      <c r="H3" s="428"/>
      <c r="I3" s="428"/>
      <c r="J3" s="429"/>
      <c r="K3" s="429"/>
      <c r="L3" s="429"/>
      <c r="M3" s="429"/>
      <c r="N3" s="430"/>
      <c r="O3" s="430"/>
      <c r="P3" s="431"/>
      <c r="Q3" s="432"/>
    </row>
    <row r="4" spans="4:17" ht="13.8" thickBot="1" x14ac:dyDescent="0.3">
      <c r="E4" s="433" t="s">
        <v>86</v>
      </c>
      <c r="F4" s="434"/>
      <c r="G4" s="435" t="s">
        <v>392</v>
      </c>
      <c r="H4" s="436"/>
      <c r="I4" s="436"/>
      <c r="J4" s="437" t="s">
        <v>87</v>
      </c>
      <c r="K4" s="437"/>
      <c r="L4" s="274"/>
      <c r="M4" s="274"/>
      <c r="N4" s="438" t="s">
        <v>88</v>
      </c>
      <c r="O4" s="438"/>
      <c r="P4" s="439" t="s">
        <v>89</v>
      </c>
      <c r="Q4" s="440" t="s">
        <v>84</v>
      </c>
    </row>
    <row r="5" spans="4:17" ht="13.8" thickBot="1" x14ac:dyDescent="0.3">
      <c r="D5" s="441" t="s">
        <v>90</v>
      </c>
      <c r="E5" s="861" t="s">
        <v>393</v>
      </c>
      <c r="F5" s="442" t="s">
        <v>394</v>
      </c>
      <c r="G5" s="443" t="s">
        <v>395</v>
      </c>
      <c r="H5" s="443" t="s">
        <v>396</v>
      </c>
      <c r="I5" s="443" t="s">
        <v>397</v>
      </c>
      <c r="J5" s="862" t="s">
        <v>398</v>
      </c>
      <c r="K5" s="862" t="s">
        <v>399</v>
      </c>
      <c r="L5" s="862" t="s">
        <v>400</v>
      </c>
      <c r="M5" s="862" t="s">
        <v>101</v>
      </c>
      <c r="N5" s="444" t="s">
        <v>102</v>
      </c>
      <c r="O5" s="444" t="s">
        <v>401</v>
      </c>
      <c r="P5" s="863" t="s">
        <v>103</v>
      </c>
      <c r="Q5" s="445" t="s">
        <v>91</v>
      </c>
    </row>
    <row r="6" spans="4:17" ht="13.8" thickBot="1" x14ac:dyDescent="0.3">
      <c r="D6" s="446"/>
      <c r="E6" s="447">
        <v>0.23034308484789581</v>
      </c>
      <c r="F6" s="448">
        <v>0.4744873165516571</v>
      </c>
      <c r="G6" s="448">
        <v>0</v>
      </c>
      <c r="H6" s="448">
        <v>0</v>
      </c>
      <c r="I6" s="448">
        <v>0</v>
      </c>
      <c r="J6" s="448">
        <v>2.3325882009913499E-3</v>
      </c>
      <c r="K6" s="448">
        <v>0.14374574788609193</v>
      </c>
      <c r="L6" s="448">
        <v>1.5259014481485081E-2</v>
      </c>
      <c r="M6" s="448">
        <v>8.7472057537175626E-4</v>
      </c>
      <c r="N6" s="448">
        <v>5.0636602196520553E-2</v>
      </c>
      <c r="O6" s="448">
        <v>1.943823500826125E-4</v>
      </c>
      <c r="P6" s="448">
        <v>8.2126542909903774E-2</v>
      </c>
      <c r="Q6" s="449">
        <v>1</v>
      </c>
    </row>
    <row r="7" spans="4:17" x14ac:dyDescent="0.25">
      <c r="D7" s="450" t="s">
        <v>92</v>
      </c>
      <c r="E7" s="831">
        <v>0.15783846826708134</v>
      </c>
      <c r="F7" s="832">
        <v>0.30809602488094079</v>
      </c>
      <c r="G7" s="832"/>
      <c r="H7" s="832"/>
      <c r="I7" s="832"/>
      <c r="J7" s="832">
        <v>8.7472057537175626E-4</v>
      </c>
      <c r="K7" s="832">
        <v>0.11235299834775002</v>
      </c>
      <c r="L7" s="832">
        <v>8.6500145786762555E-3</v>
      </c>
      <c r="M7" s="832">
        <v>5.8314705024783747E-4</v>
      </c>
      <c r="N7" s="832">
        <v>2.8088249586937505E-2</v>
      </c>
      <c r="O7" s="832">
        <v>0</v>
      </c>
      <c r="P7" s="832">
        <v>0</v>
      </c>
      <c r="Q7" s="451">
        <v>0.61648362328700557</v>
      </c>
    </row>
    <row r="8" spans="4:17" x14ac:dyDescent="0.25">
      <c r="D8" s="452" t="s">
        <v>93</v>
      </c>
      <c r="E8" s="833">
        <v>1.8271940907765575E-2</v>
      </c>
      <c r="F8" s="834">
        <v>5.1316940421809697E-2</v>
      </c>
      <c r="G8" s="834"/>
      <c r="H8" s="834"/>
      <c r="I8" s="834"/>
      <c r="J8" s="834">
        <v>0</v>
      </c>
      <c r="K8" s="834">
        <v>7.9696763533871132E-3</v>
      </c>
      <c r="L8" s="834">
        <v>1.4578676256195937E-3</v>
      </c>
      <c r="M8" s="834">
        <v>0</v>
      </c>
      <c r="N8" s="834">
        <v>1.0691029254543688E-2</v>
      </c>
      <c r="O8" s="834">
        <v>1.943823500826125E-4</v>
      </c>
      <c r="P8" s="834">
        <v>0</v>
      </c>
      <c r="Q8" s="453">
        <v>8.9901836913208286E-2</v>
      </c>
    </row>
    <row r="9" spans="4:17" x14ac:dyDescent="0.25">
      <c r="D9" s="452" t="s">
        <v>94</v>
      </c>
      <c r="E9" s="833">
        <v>9.719117504130625E-5</v>
      </c>
      <c r="F9" s="834">
        <v>2.9157352512391874E-4</v>
      </c>
      <c r="G9" s="834"/>
      <c r="H9" s="834"/>
      <c r="I9" s="834"/>
      <c r="J9" s="834">
        <v>0</v>
      </c>
      <c r="K9" s="834">
        <v>0</v>
      </c>
      <c r="L9" s="834">
        <v>0</v>
      </c>
      <c r="M9" s="834">
        <v>0</v>
      </c>
      <c r="N9" s="834">
        <v>0</v>
      </c>
      <c r="O9" s="834">
        <v>0</v>
      </c>
      <c r="P9" s="834">
        <v>0</v>
      </c>
      <c r="Q9" s="453">
        <v>3.88764700165225E-4</v>
      </c>
    </row>
    <row r="10" spans="4:17" x14ac:dyDescent="0.25">
      <c r="D10" s="452" t="s">
        <v>95</v>
      </c>
      <c r="E10" s="833">
        <v>7.3865293031392752E-3</v>
      </c>
      <c r="F10" s="834">
        <v>1.4092720380989406E-2</v>
      </c>
      <c r="G10" s="834"/>
      <c r="H10" s="834"/>
      <c r="I10" s="834"/>
      <c r="J10" s="834">
        <v>0</v>
      </c>
      <c r="K10" s="834">
        <v>2.3325882009913499E-3</v>
      </c>
      <c r="L10" s="834">
        <v>2.9157352512391874E-4</v>
      </c>
      <c r="M10" s="834">
        <v>0</v>
      </c>
      <c r="N10" s="834">
        <v>5.8314705024783747E-4</v>
      </c>
      <c r="O10" s="834">
        <v>0</v>
      </c>
      <c r="P10" s="834">
        <v>0</v>
      </c>
      <c r="Q10" s="453">
        <v>2.4686558460491788E-2</v>
      </c>
    </row>
    <row r="11" spans="4:17" x14ac:dyDescent="0.25">
      <c r="D11" s="452" t="s">
        <v>96</v>
      </c>
      <c r="E11" s="833">
        <v>2.8768587812226649E-2</v>
      </c>
      <c r="F11" s="834">
        <v>5.316357274759452E-2</v>
      </c>
      <c r="G11" s="834"/>
      <c r="H11" s="834"/>
      <c r="I11" s="834"/>
      <c r="J11" s="834">
        <v>1.1662941004956749E-3</v>
      </c>
      <c r="K11" s="834">
        <v>1.2926426280493732E-2</v>
      </c>
      <c r="L11" s="834">
        <v>3.0129264262804935E-3</v>
      </c>
      <c r="M11" s="834">
        <v>1.943823500826125E-4</v>
      </c>
      <c r="N11" s="834">
        <v>5.928661677519681E-3</v>
      </c>
      <c r="O11" s="834">
        <v>0</v>
      </c>
      <c r="P11" s="834">
        <v>0</v>
      </c>
      <c r="Q11" s="453">
        <v>0.10516085139469336</v>
      </c>
    </row>
    <row r="12" spans="4:17" x14ac:dyDescent="0.25">
      <c r="D12" s="452" t="s">
        <v>97</v>
      </c>
      <c r="E12" s="833">
        <v>9.7191175041306253E-4</v>
      </c>
      <c r="F12" s="834">
        <v>7.7752940033045E-4</v>
      </c>
      <c r="G12" s="834"/>
      <c r="H12" s="834"/>
      <c r="I12" s="834"/>
      <c r="J12" s="834">
        <v>9.719117504130625E-5</v>
      </c>
      <c r="K12" s="834">
        <v>8.7472057537175626E-4</v>
      </c>
      <c r="L12" s="834">
        <v>3.88764700165225E-4</v>
      </c>
      <c r="M12" s="834">
        <v>9.719117504130625E-5</v>
      </c>
      <c r="N12" s="834">
        <v>6.8033822528914374E-4</v>
      </c>
      <c r="O12" s="834">
        <v>0</v>
      </c>
      <c r="P12" s="834">
        <v>0</v>
      </c>
      <c r="Q12" s="453">
        <v>3.8876470016522501E-3</v>
      </c>
    </row>
    <row r="13" spans="4:17" x14ac:dyDescent="0.25">
      <c r="D13" s="452" t="s">
        <v>98</v>
      </c>
      <c r="E13" s="833">
        <v>1.2634852755369812E-3</v>
      </c>
      <c r="F13" s="834">
        <v>1.9438235008261251E-3</v>
      </c>
      <c r="G13" s="834"/>
      <c r="H13" s="834"/>
      <c r="I13" s="834"/>
      <c r="J13" s="834">
        <v>0</v>
      </c>
      <c r="K13" s="834">
        <v>1.943823500826125E-4</v>
      </c>
      <c r="L13" s="834">
        <v>3.88764700165225E-4</v>
      </c>
      <c r="M13" s="834">
        <v>0</v>
      </c>
      <c r="N13" s="834">
        <v>6.8033822528914374E-4</v>
      </c>
      <c r="O13" s="834">
        <v>0</v>
      </c>
      <c r="P13" s="834">
        <v>0</v>
      </c>
      <c r="Q13" s="453">
        <v>4.4707940519000877E-3</v>
      </c>
    </row>
    <row r="14" spans="4:17" x14ac:dyDescent="0.25">
      <c r="D14" s="452" t="s">
        <v>99</v>
      </c>
      <c r="E14" s="833">
        <v>9.719117504130625E-5</v>
      </c>
      <c r="F14" s="834">
        <v>9.719117504130625E-5</v>
      </c>
      <c r="G14" s="834"/>
      <c r="H14" s="834"/>
      <c r="I14" s="834"/>
      <c r="J14" s="834">
        <v>0</v>
      </c>
      <c r="K14" s="834">
        <v>0</v>
      </c>
      <c r="L14" s="834">
        <v>0</v>
      </c>
      <c r="M14" s="834">
        <v>0</v>
      </c>
      <c r="N14" s="834">
        <v>9.719117504130625E-5</v>
      </c>
      <c r="O14" s="834">
        <v>0</v>
      </c>
      <c r="P14" s="834">
        <v>0</v>
      </c>
      <c r="Q14" s="453">
        <v>2.9157352512391874E-4</v>
      </c>
    </row>
    <row r="15" spans="4:17" ht="13.8" thickBot="1" x14ac:dyDescent="0.3">
      <c r="D15" s="454" t="s">
        <v>100</v>
      </c>
      <c r="E15" s="833">
        <v>0</v>
      </c>
      <c r="F15" s="834">
        <v>0</v>
      </c>
      <c r="G15" s="834"/>
      <c r="H15" s="834"/>
      <c r="I15" s="834"/>
      <c r="J15" s="834">
        <v>0</v>
      </c>
      <c r="K15" s="834">
        <v>0</v>
      </c>
      <c r="L15" s="834">
        <v>0</v>
      </c>
      <c r="M15" s="834">
        <v>0</v>
      </c>
      <c r="N15" s="834">
        <v>0</v>
      </c>
      <c r="O15" s="834">
        <v>0</v>
      </c>
      <c r="P15" s="834">
        <v>0</v>
      </c>
      <c r="Q15" s="453">
        <v>0</v>
      </c>
    </row>
    <row r="16" spans="4:17" ht="13.8" thickBot="1" x14ac:dyDescent="0.3">
      <c r="D16" s="455" t="s">
        <v>402</v>
      </c>
      <c r="E16" s="835">
        <v>1.5647779181650306E-2</v>
      </c>
      <c r="F16" s="836">
        <v>4.4707940519000872E-2</v>
      </c>
      <c r="G16" s="836"/>
      <c r="H16" s="836"/>
      <c r="I16" s="836"/>
      <c r="J16" s="836">
        <v>1.943823500826125E-4</v>
      </c>
      <c r="K16" s="836">
        <v>7.0949557780153561E-3</v>
      </c>
      <c r="L16" s="836">
        <v>1.0691029254543687E-3</v>
      </c>
      <c r="M16" s="836">
        <v>0</v>
      </c>
      <c r="N16" s="836">
        <v>3.8876470016522501E-3</v>
      </c>
      <c r="O16" s="836">
        <v>0</v>
      </c>
      <c r="P16" s="836">
        <v>8.2126542909903774E-2</v>
      </c>
      <c r="Q16" s="456">
        <v>0.15472835066575955</v>
      </c>
    </row>
    <row r="17" spans="4:18" ht="13.8" thickBot="1" x14ac:dyDescent="0.3"/>
    <row r="18" spans="4:18" ht="13.8" thickBot="1" x14ac:dyDescent="0.3">
      <c r="D18" s="457" t="s">
        <v>84</v>
      </c>
      <c r="E18" s="458">
        <v>10289</v>
      </c>
      <c r="F18" s="459"/>
      <c r="G18" s="459"/>
      <c r="H18" s="459"/>
      <c r="I18" s="459"/>
      <c r="J18" s="459"/>
      <c r="K18" s="459"/>
      <c r="L18" s="459"/>
      <c r="M18" s="459"/>
      <c r="N18" s="459"/>
      <c r="O18" s="459"/>
      <c r="P18" s="459"/>
      <c r="Q18" s="276"/>
    </row>
    <row r="19" spans="4:18" x14ac:dyDescent="0.25">
      <c r="D19" s="460"/>
      <c r="E19" s="460"/>
      <c r="F19" s="459"/>
      <c r="G19" s="459"/>
      <c r="H19" s="459"/>
      <c r="I19" s="459"/>
      <c r="J19" s="459"/>
      <c r="K19" s="459"/>
      <c r="L19" s="459"/>
      <c r="M19" s="459"/>
      <c r="N19" s="459"/>
      <c r="O19" s="459"/>
      <c r="P19" s="459"/>
      <c r="Q19" s="276"/>
    </row>
    <row r="22" spans="4:18" ht="13.8" thickBot="1" x14ac:dyDescent="0.3"/>
    <row r="23" spans="4:18" ht="12.75" customHeight="1" x14ac:dyDescent="0.25">
      <c r="E23" s="426" t="s">
        <v>86</v>
      </c>
      <c r="F23" s="427"/>
      <c r="G23" s="837" t="s">
        <v>392</v>
      </c>
      <c r="H23" s="428"/>
      <c r="I23" s="428"/>
      <c r="J23" s="838" t="s">
        <v>87</v>
      </c>
      <c r="K23" s="838"/>
      <c r="L23" s="429"/>
      <c r="M23" s="429"/>
      <c r="N23" s="839" t="s">
        <v>88</v>
      </c>
      <c r="O23" s="839"/>
      <c r="P23" s="840" t="s">
        <v>89</v>
      </c>
      <c r="Q23" s="841" t="s">
        <v>84</v>
      </c>
      <c r="R23" s="922" t="s">
        <v>481</v>
      </c>
    </row>
    <row r="24" spans="4:18" ht="13.8" thickBot="1" x14ac:dyDescent="0.3">
      <c r="D24" s="424" t="s">
        <v>403</v>
      </c>
      <c r="E24" s="864" t="s">
        <v>393</v>
      </c>
      <c r="F24" s="843" t="s">
        <v>394</v>
      </c>
      <c r="G24" s="844" t="s">
        <v>395</v>
      </c>
      <c r="H24" s="844" t="s">
        <v>396</v>
      </c>
      <c r="I24" s="844" t="s">
        <v>397</v>
      </c>
      <c r="J24" s="865" t="s">
        <v>398</v>
      </c>
      <c r="K24" s="865" t="s">
        <v>399</v>
      </c>
      <c r="L24" s="865" t="s">
        <v>400</v>
      </c>
      <c r="M24" s="865" t="s">
        <v>101</v>
      </c>
      <c r="N24" s="846" t="s">
        <v>102</v>
      </c>
      <c r="O24" s="846" t="s">
        <v>401</v>
      </c>
      <c r="P24" s="866" t="s">
        <v>103</v>
      </c>
      <c r="Q24" s="848" t="s">
        <v>91</v>
      </c>
      <c r="R24" s="923"/>
    </row>
    <row r="25" spans="4:18" x14ac:dyDescent="0.25">
      <c r="D25" s="849" t="s">
        <v>338</v>
      </c>
      <c r="E25" s="850">
        <v>0.16334661354581673</v>
      </c>
      <c r="F25" s="850">
        <v>0.63745019920318724</v>
      </c>
      <c r="G25" s="850"/>
      <c r="H25" s="850"/>
      <c r="I25" s="850"/>
      <c r="J25" s="850">
        <v>0</v>
      </c>
      <c r="K25" s="850">
        <v>9.5617529880478086E-2</v>
      </c>
      <c r="L25" s="850">
        <v>3.9840637450199202E-3</v>
      </c>
      <c r="M25" s="850">
        <v>0</v>
      </c>
      <c r="N25" s="850">
        <v>5.1792828685258967E-2</v>
      </c>
      <c r="O25" s="850">
        <v>0</v>
      </c>
      <c r="P25" s="850">
        <v>4.7808764940239043E-2</v>
      </c>
      <c r="Q25" s="851">
        <f>R25/$E$18</f>
        <v>2.4394984935367868E-2</v>
      </c>
      <c r="R25" s="852">
        <v>251</v>
      </c>
    </row>
    <row r="26" spans="4:18" x14ac:dyDescent="0.25">
      <c r="D26" s="853" t="s">
        <v>339</v>
      </c>
      <c r="E26" s="854">
        <v>0.23201856148491878</v>
      </c>
      <c r="F26" s="854">
        <v>0.50116009280742457</v>
      </c>
      <c r="G26" s="854"/>
      <c r="H26" s="854"/>
      <c r="I26" s="854"/>
      <c r="J26" s="854">
        <v>6.9605568445475635E-3</v>
      </c>
      <c r="K26" s="854">
        <v>0.10672853828306264</v>
      </c>
      <c r="L26" s="854">
        <v>1.3921113689095127E-2</v>
      </c>
      <c r="M26" s="854">
        <v>0</v>
      </c>
      <c r="N26" s="854">
        <v>9.2807424593967514E-2</v>
      </c>
      <c r="O26" s="854">
        <v>0</v>
      </c>
      <c r="P26" s="854">
        <v>4.6403712296983757E-2</v>
      </c>
      <c r="Q26" s="855">
        <f t="shared" ref="Q26:Q56" si="0">R26/$E$18</f>
        <v>4.1889396442802991E-2</v>
      </c>
      <c r="R26" s="856">
        <v>431</v>
      </c>
    </row>
    <row r="27" spans="4:18" x14ac:dyDescent="0.25">
      <c r="D27" s="853" t="s">
        <v>341</v>
      </c>
      <c r="E27" s="854">
        <v>0.23151125401929259</v>
      </c>
      <c r="F27" s="854">
        <v>0.49517684887459806</v>
      </c>
      <c r="G27" s="854"/>
      <c r="H27" s="854"/>
      <c r="I27" s="854"/>
      <c r="J27" s="854">
        <v>0</v>
      </c>
      <c r="K27" s="854">
        <v>0.13504823151125403</v>
      </c>
      <c r="L27" s="854">
        <v>9.6463022508038593E-3</v>
      </c>
      <c r="M27" s="854">
        <v>0</v>
      </c>
      <c r="N27" s="854">
        <v>4.1800643086816719E-2</v>
      </c>
      <c r="O27" s="854">
        <v>0</v>
      </c>
      <c r="P27" s="854">
        <v>8.6816720257234734E-2</v>
      </c>
      <c r="Q27" s="855">
        <f t="shared" si="0"/>
        <v>3.0226455437846245E-2</v>
      </c>
      <c r="R27" s="856">
        <v>311</v>
      </c>
    </row>
    <row r="28" spans="4:18" x14ac:dyDescent="0.25">
      <c r="D28" s="853" t="s">
        <v>333</v>
      </c>
      <c r="E28" s="854">
        <v>0.17554858934169279</v>
      </c>
      <c r="F28" s="854">
        <v>0.48275862068965519</v>
      </c>
      <c r="G28" s="854"/>
      <c r="H28" s="854"/>
      <c r="I28" s="854"/>
      <c r="J28" s="854">
        <v>0</v>
      </c>
      <c r="K28" s="854">
        <v>8.4639498432601878E-2</v>
      </c>
      <c r="L28" s="854">
        <v>6.269592476489028E-3</v>
      </c>
      <c r="M28" s="854">
        <v>0</v>
      </c>
      <c r="N28" s="854">
        <v>7.2100313479623826E-2</v>
      </c>
      <c r="O28" s="854">
        <v>0</v>
      </c>
      <c r="P28" s="854">
        <v>0.17868338557993729</v>
      </c>
      <c r="Q28" s="855">
        <f t="shared" si="0"/>
        <v>3.1003984838176693E-2</v>
      </c>
      <c r="R28" s="856">
        <v>319</v>
      </c>
    </row>
    <row r="29" spans="4:18" x14ac:dyDescent="0.25">
      <c r="D29" s="853" t="s">
        <v>358</v>
      </c>
      <c r="E29" s="854">
        <v>0.2318840579710145</v>
      </c>
      <c r="F29" s="854">
        <v>0.56521739130434778</v>
      </c>
      <c r="G29" s="854"/>
      <c r="H29" s="854"/>
      <c r="I29" s="854"/>
      <c r="J29" s="854">
        <v>1.4492753623188406E-2</v>
      </c>
      <c r="K29" s="854">
        <v>0.11594202898550725</v>
      </c>
      <c r="L29" s="854">
        <v>1.4492753623188406E-2</v>
      </c>
      <c r="M29" s="854">
        <v>1.4492753623188406E-2</v>
      </c>
      <c r="N29" s="854">
        <v>2.8985507246376812E-2</v>
      </c>
      <c r="O29" s="854">
        <v>0</v>
      </c>
      <c r="P29" s="854">
        <v>1.4492753623188406E-2</v>
      </c>
      <c r="Q29" s="855">
        <f t="shared" si="0"/>
        <v>6.7061910778501311E-3</v>
      </c>
      <c r="R29" s="856">
        <v>69</v>
      </c>
    </row>
    <row r="30" spans="4:18" x14ac:dyDescent="0.25">
      <c r="D30" s="853" t="s">
        <v>351</v>
      </c>
      <c r="E30" s="854">
        <v>0.26794258373205743</v>
      </c>
      <c r="F30" s="854">
        <v>0.3923444976076555</v>
      </c>
      <c r="G30" s="854"/>
      <c r="H30" s="854"/>
      <c r="I30" s="854"/>
      <c r="J30" s="854">
        <v>1.1961722488038277E-2</v>
      </c>
      <c r="K30" s="854">
        <v>0.15311004784688995</v>
      </c>
      <c r="L30" s="854">
        <v>1.9138755980861243E-2</v>
      </c>
      <c r="M30" s="854">
        <v>4.7846889952153108E-3</v>
      </c>
      <c r="N30" s="854">
        <v>6.9377990430622011E-2</v>
      </c>
      <c r="O30" s="854">
        <v>0</v>
      </c>
      <c r="P30" s="854">
        <v>8.1339712918660281E-2</v>
      </c>
      <c r="Q30" s="855">
        <f t="shared" si="0"/>
        <v>4.0625911167266014E-2</v>
      </c>
      <c r="R30" s="856">
        <v>418</v>
      </c>
    </row>
    <row r="31" spans="4:18" x14ac:dyDescent="0.25">
      <c r="D31" s="853" t="s">
        <v>342</v>
      </c>
      <c r="E31" s="854">
        <v>0.2326388888888889</v>
      </c>
      <c r="F31" s="854">
        <v>0.50694444444444442</v>
      </c>
      <c r="G31" s="854"/>
      <c r="H31" s="854"/>
      <c r="I31" s="854"/>
      <c r="J31" s="854">
        <v>0</v>
      </c>
      <c r="K31" s="854">
        <v>0.1388888888888889</v>
      </c>
      <c r="L31" s="854">
        <v>6.9444444444444441E-3</v>
      </c>
      <c r="M31" s="854">
        <v>0</v>
      </c>
      <c r="N31" s="854">
        <v>6.9444444444444448E-2</v>
      </c>
      <c r="O31" s="854">
        <v>0</v>
      </c>
      <c r="P31" s="854">
        <v>4.5138888888888888E-2</v>
      </c>
      <c r="Q31" s="855">
        <f t="shared" si="0"/>
        <v>2.79910584118962E-2</v>
      </c>
      <c r="R31" s="856">
        <v>288</v>
      </c>
    </row>
    <row r="32" spans="4:18" x14ac:dyDescent="0.25">
      <c r="D32" s="853" t="s">
        <v>349</v>
      </c>
      <c r="E32" s="854">
        <v>0.31967213114754101</v>
      </c>
      <c r="F32" s="854">
        <v>0.51229508196721307</v>
      </c>
      <c r="G32" s="854"/>
      <c r="H32" s="854"/>
      <c r="I32" s="854"/>
      <c r="J32" s="854">
        <v>0</v>
      </c>
      <c r="K32" s="854">
        <v>0.10245901639344263</v>
      </c>
      <c r="L32" s="854">
        <v>8.1967213114754103E-3</v>
      </c>
      <c r="M32" s="854">
        <v>8.1967213114754103E-3</v>
      </c>
      <c r="N32" s="854">
        <v>4.0983606557377046E-2</v>
      </c>
      <c r="O32" s="854">
        <v>0</v>
      </c>
      <c r="P32" s="854">
        <v>8.1967213114754103E-3</v>
      </c>
      <c r="Q32" s="855">
        <f t="shared" si="0"/>
        <v>2.3714646710078724E-2</v>
      </c>
      <c r="R32" s="856">
        <v>244</v>
      </c>
    </row>
    <row r="33" spans="4:18" x14ac:dyDescent="0.25">
      <c r="D33" s="853" t="s">
        <v>356</v>
      </c>
      <c r="E33" s="854">
        <v>0.20652173913043478</v>
      </c>
      <c r="F33" s="854">
        <v>0.54891304347826086</v>
      </c>
      <c r="G33" s="854"/>
      <c r="H33" s="854"/>
      <c r="I33" s="854"/>
      <c r="J33" s="854">
        <v>0</v>
      </c>
      <c r="K33" s="854">
        <v>0.13043478260869565</v>
      </c>
      <c r="L33" s="854">
        <v>1.6304347826086956E-2</v>
      </c>
      <c r="M33" s="854">
        <v>0</v>
      </c>
      <c r="N33" s="854">
        <v>3.2608695652173912E-2</v>
      </c>
      <c r="O33" s="854">
        <v>0</v>
      </c>
      <c r="P33" s="854">
        <v>6.5217391304347824E-2</v>
      </c>
      <c r="Q33" s="855">
        <f t="shared" si="0"/>
        <v>1.7883176207600351E-2</v>
      </c>
      <c r="R33" s="856">
        <v>184</v>
      </c>
    </row>
    <row r="34" spans="4:18" x14ac:dyDescent="0.25">
      <c r="D34" s="853" t="s">
        <v>345</v>
      </c>
      <c r="E34" s="854">
        <v>0.19565217391304349</v>
      </c>
      <c r="F34" s="854">
        <v>0.50543478260869568</v>
      </c>
      <c r="G34" s="854"/>
      <c r="H34" s="854"/>
      <c r="I34" s="854"/>
      <c r="J34" s="854">
        <v>5.434782608695652E-3</v>
      </c>
      <c r="K34" s="854">
        <v>0.11413043478260869</v>
      </c>
      <c r="L34" s="854">
        <v>1.6304347826086956E-2</v>
      </c>
      <c r="M34" s="854">
        <v>0</v>
      </c>
      <c r="N34" s="854">
        <v>5.9782608695652176E-2</v>
      </c>
      <c r="O34" s="854">
        <v>0</v>
      </c>
      <c r="P34" s="854">
        <v>0.10326086956521739</v>
      </c>
      <c r="Q34" s="855">
        <f t="shared" si="0"/>
        <v>1.7883176207600351E-2</v>
      </c>
      <c r="R34" s="856">
        <v>184</v>
      </c>
    </row>
    <row r="35" spans="4:18" x14ac:dyDescent="0.25">
      <c r="D35" s="853" t="s">
        <v>354</v>
      </c>
      <c r="E35" s="854">
        <v>0.2</v>
      </c>
      <c r="F35" s="854">
        <v>0.54838709677419351</v>
      </c>
      <c r="G35" s="854"/>
      <c r="H35" s="854"/>
      <c r="I35" s="854"/>
      <c r="J35" s="854">
        <v>0</v>
      </c>
      <c r="K35" s="854">
        <v>0.16129032258064516</v>
      </c>
      <c r="L35" s="854">
        <v>1.2903225806451613E-2</v>
      </c>
      <c r="M35" s="854">
        <v>0</v>
      </c>
      <c r="N35" s="854">
        <v>2.5806451612903226E-2</v>
      </c>
      <c r="O35" s="854">
        <v>0</v>
      </c>
      <c r="P35" s="854">
        <v>5.1612903225806452E-2</v>
      </c>
      <c r="Q35" s="855">
        <f t="shared" si="0"/>
        <v>1.5064632131402468E-2</v>
      </c>
      <c r="R35" s="856">
        <v>155</v>
      </c>
    </row>
    <row r="36" spans="4:18" x14ac:dyDescent="0.25">
      <c r="D36" s="853" t="s">
        <v>344</v>
      </c>
      <c r="E36" s="854">
        <v>0.13906250000000001</v>
      </c>
      <c r="F36" s="854">
        <v>0.5</v>
      </c>
      <c r="G36" s="854"/>
      <c r="H36" s="854"/>
      <c r="I36" s="854"/>
      <c r="J36" s="854">
        <v>1.5625000000000001E-3</v>
      </c>
      <c r="K36" s="854">
        <v>0.15625</v>
      </c>
      <c r="L36" s="854">
        <v>2.1874999999999999E-2</v>
      </c>
      <c r="M36" s="854">
        <v>1.5625000000000001E-3</v>
      </c>
      <c r="N36" s="854">
        <v>8.4375000000000006E-2</v>
      </c>
      <c r="O36" s="854">
        <v>0</v>
      </c>
      <c r="P36" s="854">
        <v>9.5312499999999994E-2</v>
      </c>
      <c r="Q36" s="855">
        <f t="shared" si="0"/>
        <v>6.2202352026436002E-2</v>
      </c>
      <c r="R36" s="856">
        <v>640</v>
      </c>
    </row>
    <row r="37" spans="4:18" x14ac:dyDescent="0.25">
      <c r="D37" s="853" t="s">
        <v>362</v>
      </c>
      <c r="E37" s="854">
        <v>0.28685258964143429</v>
      </c>
      <c r="F37" s="854">
        <v>0.4302788844621514</v>
      </c>
      <c r="G37" s="854"/>
      <c r="H37" s="854"/>
      <c r="I37" s="854"/>
      <c r="J37" s="854">
        <v>0</v>
      </c>
      <c r="K37" s="854">
        <v>0.19123505976095617</v>
      </c>
      <c r="L37" s="854">
        <v>1.9920318725099601E-2</v>
      </c>
      <c r="M37" s="854">
        <v>0</v>
      </c>
      <c r="N37" s="854">
        <v>3.5856573705179286E-2</v>
      </c>
      <c r="O37" s="854">
        <v>0</v>
      </c>
      <c r="P37" s="854">
        <v>3.5856573705179286E-2</v>
      </c>
      <c r="Q37" s="855">
        <f t="shared" si="0"/>
        <v>2.4394984935367868E-2</v>
      </c>
      <c r="R37" s="856">
        <v>251</v>
      </c>
    </row>
    <row r="38" spans="4:18" x14ac:dyDescent="0.25">
      <c r="D38" s="853" t="s">
        <v>343</v>
      </c>
      <c r="E38" s="854">
        <v>0.22379603399433429</v>
      </c>
      <c r="F38" s="854">
        <v>0.47875354107648727</v>
      </c>
      <c r="G38" s="854"/>
      <c r="H38" s="854"/>
      <c r="I38" s="854"/>
      <c r="J38" s="854">
        <v>1.4164305949008499E-3</v>
      </c>
      <c r="K38" s="854">
        <v>0.16288951841359772</v>
      </c>
      <c r="L38" s="854">
        <v>1.4164305949008499E-2</v>
      </c>
      <c r="M38" s="854">
        <v>0</v>
      </c>
      <c r="N38" s="854">
        <v>3.2577903682719546E-2</v>
      </c>
      <c r="O38" s="854">
        <v>0</v>
      </c>
      <c r="P38" s="854">
        <v>8.640226628895184E-2</v>
      </c>
      <c r="Q38" s="855">
        <f t="shared" si="0"/>
        <v>6.8616969579162218E-2</v>
      </c>
      <c r="R38" s="856">
        <v>706</v>
      </c>
    </row>
    <row r="39" spans="4:18" x14ac:dyDescent="0.25">
      <c r="D39" s="853" t="s">
        <v>352</v>
      </c>
      <c r="E39" s="854">
        <v>0.29185867895545314</v>
      </c>
      <c r="F39" s="854">
        <v>0.38248847926267282</v>
      </c>
      <c r="G39" s="854"/>
      <c r="H39" s="854"/>
      <c r="I39" s="854"/>
      <c r="J39" s="854">
        <v>0</v>
      </c>
      <c r="K39" s="854">
        <v>0.19508448540706605</v>
      </c>
      <c r="L39" s="854">
        <v>1.6897081413210446E-2</v>
      </c>
      <c r="M39" s="854">
        <v>0</v>
      </c>
      <c r="N39" s="854">
        <v>6.2980030721966201E-2</v>
      </c>
      <c r="O39" s="854">
        <v>0</v>
      </c>
      <c r="P39" s="854">
        <v>5.0691244239631339E-2</v>
      </c>
      <c r="Q39" s="855">
        <f t="shared" si="0"/>
        <v>6.3271454951890363E-2</v>
      </c>
      <c r="R39" s="856">
        <v>651</v>
      </c>
    </row>
    <row r="40" spans="4:18" x14ac:dyDescent="0.25">
      <c r="D40" s="853" t="s">
        <v>334</v>
      </c>
      <c r="E40" s="854">
        <v>0.18622174381054898</v>
      </c>
      <c r="F40" s="854">
        <v>0.49085037674919269</v>
      </c>
      <c r="G40" s="854"/>
      <c r="H40" s="854"/>
      <c r="I40" s="854"/>
      <c r="J40" s="854">
        <v>2.1528525296017221E-3</v>
      </c>
      <c r="K40" s="854">
        <v>0.10979547900968784</v>
      </c>
      <c r="L40" s="854">
        <v>1.7222820236813777E-2</v>
      </c>
      <c r="M40" s="854">
        <v>0</v>
      </c>
      <c r="N40" s="854">
        <v>3.6598493003229281E-2</v>
      </c>
      <c r="O40" s="854">
        <v>0</v>
      </c>
      <c r="P40" s="854">
        <v>0.15715823466092574</v>
      </c>
      <c r="Q40" s="855">
        <f t="shared" si="0"/>
        <v>9.0290601613373503E-2</v>
      </c>
      <c r="R40" s="856">
        <v>929</v>
      </c>
    </row>
    <row r="41" spans="4:18" x14ac:dyDescent="0.25">
      <c r="D41" s="853" t="s">
        <v>355</v>
      </c>
      <c r="E41" s="854">
        <v>0.27619047619047621</v>
      </c>
      <c r="F41" s="854">
        <v>0.33333333333333331</v>
      </c>
      <c r="G41" s="854"/>
      <c r="H41" s="854"/>
      <c r="I41" s="854"/>
      <c r="J41" s="854">
        <v>0</v>
      </c>
      <c r="K41" s="854">
        <v>0.25714285714285712</v>
      </c>
      <c r="L41" s="854">
        <v>1.9047619047619049E-2</v>
      </c>
      <c r="M41" s="854">
        <v>0</v>
      </c>
      <c r="N41" s="854">
        <v>7.6190476190476197E-2</v>
      </c>
      <c r="O41" s="854">
        <v>0</v>
      </c>
      <c r="P41" s="854">
        <v>3.8095238095238099E-2</v>
      </c>
      <c r="Q41" s="855">
        <f t="shared" si="0"/>
        <v>1.0205073379337156E-2</v>
      </c>
      <c r="R41" s="856">
        <v>105</v>
      </c>
    </row>
    <row r="42" spans="4:18" x14ac:dyDescent="0.25">
      <c r="D42" s="853" t="s">
        <v>289</v>
      </c>
      <c r="E42" s="854">
        <v>0.22222222222222221</v>
      </c>
      <c r="F42" s="854">
        <v>0.45029239766081869</v>
      </c>
      <c r="G42" s="854"/>
      <c r="H42" s="854"/>
      <c r="I42" s="854"/>
      <c r="J42" s="854">
        <v>0</v>
      </c>
      <c r="K42" s="854">
        <v>0.1871345029239766</v>
      </c>
      <c r="L42" s="854">
        <v>1.1695906432748537E-2</v>
      </c>
      <c r="M42" s="854">
        <v>0</v>
      </c>
      <c r="N42" s="854">
        <v>3.5087719298245612E-2</v>
      </c>
      <c r="O42" s="854">
        <v>0</v>
      </c>
      <c r="P42" s="854">
        <v>9.3567251461988299E-2</v>
      </c>
      <c r="Q42" s="855">
        <f t="shared" si="0"/>
        <v>1.6619690932063367E-2</v>
      </c>
      <c r="R42" s="856">
        <v>171</v>
      </c>
    </row>
    <row r="43" spans="4:18" x14ac:dyDescent="0.25">
      <c r="D43" s="853" t="s">
        <v>290</v>
      </c>
      <c r="E43" s="854">
        <v>0.20270270270270271</v>
      </c>
      <c r="F43" s="854">
        <v>0.54054054054054057</v>
      </c>
      <c r="G43" s="854"/>
      <c r="H43" s="854"/>
      <c r="I43" s="854"/>
      <c r="J43" s="854">
        <v>0</v>
      </c>
      <c r="K43" s="854">
        <v>0.13513513513513514</v>
      </c>
      <c r="L43" s="854">
        <v>9.0090090090090089E-3</v>
      </c>
      <c r="M43" s="854">
        <v>4.5045045045045045E-3</v>
      </c>
      <c r="N43" s="854">
        <v>6.3063063063063057E-2</v>
      </c>
      <c r="O43" s="854">
        <v>0</v>
      </c>
      <c r="P43" s="854">
        <v>4.5045045045045043E-2</v>
      </c>
      <c r="Q43" s="855">
        <f t="shared" si="0"/>
        <v>2.1576440859169987E-2</v>
      </c>
      <c r="R43" s="856">
        <v>222</v>
      </c>
    </row>
    <row r="44" spans="4:18" x14ac:dyDescent="0.25">
      <c r="D44" s="853" t="s">
        <v>348</v>
      </c>
      <c r="E44" s="854">
        <v>0.2608695652173913</v>
      </c>
      <c r="F44" s="854">
        <v>0.50362318840579712</v>
      </c>
      <c r="G44" s="854"/>
      <c r="H44" s="854"/>
      <c r="I44" s="854"/>
      <c r="J44" s="854">
        <v>0</v>
      </c>
      <c r="K44" s="854">
        <v>0.14855072463768115</v>
      </c>
      <c r="L44" s="854">
        <v>3.6231884057971015E-3</v>
      </c>
      <c r="M44" s="854">
        <v>3.6231884057971015E-3</v>
      </c>
      <c r="N44" s="854">
        <v>3.2608695652173912E-2</v>
      </c>
      <c r="O44" s="854">
        <v>3.6231884057971015E-3</v>
      </c>
      <c r="P44" s="854">
        <v>4.3478260869565216E-2</v>
      </c>
      <c r="Q44" s="855">
        <f t="shared" si="0"/>
        <v>2.6824764311400524E-2</v>
      </c>
      <c r="R44" s="856">
        <v>276</v>
      </c>
    </row>
    <row r="45" spans="4:18" x14ac:dyDescent="0.25">
      <c r="D45" s="853" t="s">
        <v>359</v>
      </c>
      <c r="E45" s="854">
        <v>0.36725663716814161</v>
      </c>
      <c r="F45" s="854">
        <v>0.37610619469026546</v>
      </c>
      <c r="G45" s="854"/>
      <c r="H45" s="854"/>
      <c r="I45" s="854"/>
      <c r="J45" s="854">
        <v>0</v>
      </c>
      <c r="K45" s="854">
        <v>0.17920353982300885</v>
      </c>
      <c r="L45" s="854">
        <v>1.9911504424778761E-2</v>
      </c>
      <c r="M45" s="854">
        <v>0</v>
      </c>
      <c r="N45" s="854">
        <v>3.5398230088495575E-2</v>
      </c>
      <c r="O45" s="854">
        <v>0</v>
      </c>
      <c r="P45" s="854">
        <v>2.2123893805309734E-2</v>
      </c>
      <c r="Q45" s="855">
        <f t="shared" si="0"/>
        <v>4.3930411118670423E-2</v>
      </c>
      <c r="R45" s="856">
        <v>452</v>
      </c>
    </row>
    <row r="46" spans="4:18" x14ac:dyDescent="0.25">
      <c r="D46" s="853" t="s">
        <v>337</v>
      </c>
      <c r="E46" s="854">
        <v>0.15934065934065933</v>
      </c>
      <c r="F46" s="854">
        <v>0.55494505494505497</v>
      </c>
      <c r="G46" s="854"/>
      <c r="H46" s="854"/>
      <c r="I46" s="854"/>
      <c r="J46" s="854">
        <v>5.4945054945054949E-3</v>
      </c>
      <c r="K46" s="854">
        <v>8.7912087912087919E-2</v>
      </c>
      <c r="L46" s="854">
        <v>1.6483516483516484E-2</v>
      </c>
      <c r="M46" s="854">
        <v>0</v>
      </c>
      <c r="N46" s="854">
        <v>3.2967032967032968E-2</v>
      </c>
      <c r="O46" s="854">
        <v>0</v>
      </c>
      <c r="P46" s="854">
        <v>0.14285714285714285</v>
      </c>
      <c r="Q46" s="855">
        <f t="shared" si="0"/>
        <v>1.7688793857517739E-2</v>
      </c>
      <c r="R46" s="856">
        <v>182</v>
      </c>
    </row>
    <row r="47" spans="4:18" x14ac:dyDescent="0.25">
      <c r="D47" s="853" t="s">
        <v>340</v>
      </c>
      <c r="E47" s="854">
        <v>0.18181818181818182</v>
      </c>
      <c r="F47" s="854">
        <v>0.52272727272727271</v>
      </c>
      <c r="G47" s="854"/>
      <c r="H47" s="854"/>
      <c r="I47" s="854"/>
      <c r="J47" s="854">
        <v>3.246753246753247E-3</v>
      </c>
      <c r="K47" s="854">
        <v>0.14285714285714285</v>
      </c>
      <c r="L47" s="854">
        <v>2.2727272727272728E-2</v>
      </c>
      <c r="M47" s="854">
        <v>0</v>
      </c>
      <c r="N47" s="854">
        <v>6.1688311688311688E-2</v>
      </c>
      <c r="O47" s="854">
        <v>0</v>
      </c>
      <c r="P47" s="854">
        <v>6.4935064935064929E-2</v>
      </c>
      <c r="Q47" s="855">
        <f t="shared" si="0"/>
        <v>2.9934881912722325E-2</v>
      </c>
      <c r="R47" s="856">
        <v>308</v>
      </c>
    </row>
    <row r="48" spans="4:18" x14ac:dyDescent="0.25">
      <c r="D48" s="853" t="s">
        <v>353</v>
      </c>
      <c r="E48" s="854">
        <v>0.26818181818181819</v>
      </c>
      <c r="F48" s="854">
        <v>0.39090909090909093</v>
      </c>
      <c r="G48" s="854"/>
      <c r="H48" s="854"/>
      <c r="I48" s="854"/>
      <c r="J48" s="854">
        <v>4.5454545454545452E-3</v>
      </c>
      <c r="K48" s="854">
        <v>0.21363636363636362</v>
      </c>
      <c r="L48" s="854">
        <v>3.1818181818181815E-2</v>
      </c>
      <c r="M48" s="854">
        <v>0</v>
      </c>
      <c r="N48" s="854">
        <v>7.2727272727272724E-2</v>
      </c>
      <c r="O48" s="854">
        <v>0</v>
      </c>
      <c r="P48" s="854">
        <v>1.8181818181818181E-2</v>
      </c>
      <c r="Q48" s="855">
        <f t="shared" si="0"/>
        <v>2.1382058509087375E-2</v>
      </c>
      <c r="R48" s="856">
        <v>220</v>
      </c>
    </row>
    <row r="49" spans="4:18" x14ac:dyDescent="0.25">
      <c r="D49" s="853" t="s">
        <v>347</v>
      </c>
      <c r="E49" s="854">
        <v>0.21632653061224491</v>
      </c>
      <c r="F49" s="854">
        <v>0.46530612244897956</v>
      </c>
      <c r="G49" s="854"/>
      <c r="H49" s="854"/>
      <c r="I49" s="854"/>
      <c r="J49" s="854">
        <v>8.1632653061224497E-3</v>
      </c>
      <c r="K49" s="854">
        <v>0.11020408163265306</v>
      </c>
      <c r="L49" s="854">
        <v>1.6326530612244899E-2</v>
      </c>
      <c r="M49" s="854">
        <v>0</v>
      </c>
      <c r="N49" s="854">
        <v>0.10612244897959183</v>
      </c>
      <c r="O49" s="854">
        <v>0</v>
      </c>
      <c r="P49" s="854">
        <v>7.7551020408163265E-2</v>
      </c>
      <c r="Q49" s="855">
        <f t="shared" si="0"/>
        <v>2.3811837885120032E-2</v>
      </c>
      <c r="R49" s="856">
        <v>245</v>
      </c>
    </row>
    <row r="50" spans="4:18" x14ac:dyDescent="0.25">
      <c r="D50" s="853" t="s">
        <v>336</v>
      </c>
      <c r="E50" s="854">
        <v>0.2</v>
      </c>
      <c r="F50" s="854">
        <v>0.55000000000000004</v>
      </c>
      <c r="G50" s="854"/>
      <c r="H50" s="854"/>
      <c r="I50" s="854"/>
      <c r="J50" s="854">
        <v>0</v>
      </c>
      <c r="K50" s="854">
        <v>0.05</v>
      </c>
      <c r="L50" s="854">
        <v>0</v>
      </c>
      <c r="M50" s="854">
        <v>0</v>
      </c>
      <c r="N50" s="854">
        <v>0.1</v>
      </c>
      <c r="O50" s="854">
        <v>0</v>
      </c>
      <c r="P50" s="854">
        <v>0.1</v>
      </c>
      <c r="Q50" s="855">
        <f t="shared" si="0"/>
        <v>1.9438235008261251E-3</v>
      </c>
      <c r="R50" s="856">
        <v>20</v>
      </c>
    </row>
    <row r="51" spans="4:18" x14ac:dyDescent="0.25">
      <c r="D51" s="853" t="s">
        <v>350</v>
      </c>
      <c r="E51" s="854">
        <v>0.24333333333333335</v>
      </c>
      <c r="F51" s="854">
        <v>0.54333333333333333</v>
      </c>
      <c r="G51" s="854"/>
      <c r="H51" s="854"/>
      <c r="I51" s="854"/>
      <c r="J51" s="854">
        <v>0</v>
      </c>
      <c r="K51" s="854">
        <v>0.13333333333333333</v>
      </c>
      <c r="L51" s="854">
        <v>3.3333333333333335E-3</v>
      </c>
      <c r="M51" s="854">
        <v>0</v>
      </c>
      <c r="N51" s="854">
        <v>2.3333333333333334E-2</v>
      </c>
      <c r="O51" s="854">
        <v>0</v>
      </c>
      <c r="P51" s="854">
        <v>5.3333333333333337E-2</v>
      </c>
      <c r="Q51" s="855">
        <f t="shared" si="0"/>
        <v>2.9157352512391876E-2</v>
      </c>
      <c r="R51" s="856">
        <v>300</v>
      </c>
    </row>
    <row r="52" spans="4:18" x14ac:dyDescent="0.25">
      <c r="D52" s="853" t="s">
        <v>360</v>
      </c>
      <c r="E52" s="854">
        <v>0.26593406593406593</v>
      </c>
      <c r="F52" s="854">
        <v>0.41318681318681316</v>
      </c>
      <c r="G52" s="854"/>
      <c r="H52" s="854"/>
      <c r="I52" s="854"/>
      <c r="J52" s="854">
        <v>2.1978021978021978E-3</v>
      </c>
      <c r="K52" s="854">
        <v>0.22857142857142856</v>
      </c>
      <c r="L52" s="854">
        <v>1.5384615384615385E-2</v>
      </c>
      <c r="M52" s="854">
        <v>2.1978021978021978E-3</v>
      </c>
      <c r="N52" s="854">
        <v>2.4175824175824177E-2</v>
      </c>
      <c r="O52" s="854">
        <v>2.1978021978021978E-3</v>
      </c>
      <c r="P52" s="854">
        <v>4.6153846153846156E-2</v>
      </c>
      <c r="Q52" s="855">
        <f t="shared" si="0"/>
        <v>4.4221984643794343E-2</v>
      </c>
      <c r="R52" s="856">
        <v>455</v>
      </c>
    </row>
    <row r="53" spans="4:18" x14ac:dyDescent="0.25">
      <c r="D53" s="853" t="s">
        <v>361</v>
      </c>
      <c r="E53" s="854">
        <v>0.19943019943019943</v>
      </c>
      <c r="F53" s="854">
        <v>0.49002849002849003</v>
      </c>
      <c r="G53" s="854"/>
      <c r="H53" s="854"/>
      <c r="I53" s="854"/>
      <c r="J53" s="854">
        <v>2.8490028490028491E-3</v>
      </c>
      <c r="K53" s="854">
        <v>0.15384615384615385</v>
      </c>
      <c r="L53" s="854">
        <v>1.9943019943019943E-2</v>
      </c>
      <c r="M53" s="854">
        <v>0</v>
      </c>
      <c r="N53" s="854">
        <v>2.8490028490028491E-2</v>
      </c>
      <c r="O53" s="854">
        <v>0</v>
      </c>
      <c r="P53" s="854">
        <v>0.10541310541310542</v>
      </c>
      <c r="Q53" s="855">
        <f t="shared" si="0"/>
        <v>3.4114102439498493E-2</v>
      </c>
      <c r="R53" s="856">
        <v>351</v>
      </c>
    </row>
    <row r="54" spans="4:18" x14ac:dyDescent="0.25">
      <c r="D54" s="853" t="s">
        <v>357</v>
      </c>
      <c r="E54" s="854">
        <v>0.26400000000000001</v>
      </c>
      <c r="F54" s="854">
        <v>0.48799999999999999</v>
      </c>
      <c r="G54" s="854"/>
      <c r="H54" s="854"/>
      <c r="I54" s="854"/>
      <c r="J54" s="854">
        <v>0</v>
      </c>
      <c r="K54" s="854">
        <v>0.12</v>
      </c>
      <c r="L54" s="854">
        <v>1.6E-2</v>
      </c>
      <c r="M54" s="854">
        <v>0</v>
      </c>
      <c r="N54" s="854">
        <v>5.6000000000000001E-2</v>
      </c>
      <c r="O54" s="854">
        <v>0</v>
      </c>
      <c r="P54" s="854">
        <v>5.6000000000000001E-2</v>
      </c>
      <c r="Q54" s="855">
        <f t="shared" si="0"/>
        <v>1.2148896880163282E-2</v>
      </c>
      <c r="R54" s="856">
        <v>125</v>
      </c>
    </row>
    <row r="55" spans="4:18" x14ac:dyDescent="0.25">
      <c r="D55" s="853" t="s">
        <v>346</v>
      </c>
      <c r="E55" s="854">
        <v>0.2558139534883721</v>
      </c>
      <c r="F55" s="854">
        <v>0.40697674418604651</v>
      </c>
      <c r="G55" s="854"/>
      <c r="H55" s="854"/>
      <c r="I55" s="854"/>
      <c r="J55" s="854">
        <v>0</v>
      </c>
      <c r="K55" s="854">
        <v>0.27906976744186046</v>
      </c>
      <c r="L55" s="854">
        <v>1.1627906976744186E-2</v>
      </c>
      <c r="M55" s="854">
        <v>0</v>
      </c>
      <c r="N55" s="854">
        <v>2.3255813953488372E-2</v>
      </c>
      <c r="O55" s="854">
        <v>0</v>
      </c>
      <c r="P55" s="854">
        <v>2.3255813953488372E-2</v>
      </c>
      <c r="Q55" s="855">
        <f t="shared" si="0"/>
        <v>1.6716882107104675E-2</v>
      </c>
      <c r="R55" s="856">
        <v>172</v>
      </c>
    </row>
    <row r="56" spans="4:18" ht="13.8" thickBot="1" x14ac:dyDescent="0.3">
      <c r="D56" s="857" t="s">
        <v>335</v>
      </c>
      <c r="E56" s="858">
        <v>0.22782874617737003</v>
      </c>
      <c r="F56" s="858">
        <v>0.46788990825688076</v>
      </c>
      <c r="G56" s="858"/>
      <c r="H56" s="858"/>
      <c r="I56" s="858"/>
      <c r="J56" s="858">
        <v>4.5871559633027525E-3</v>
      </c>
      <c r="K56" s="858">
        <v>5.1987767584097858E-2</v>
      </c>
      <c r="L56" s="858">
        <v>1.834862385321101E-2</v>
      </c>
      <c r="M56" s="858">
        <v>0</v>
      </c>
      <c r="N56" s="858">
        <v>4.2813455657492352E-2</v>
      </c>
      <c r="O56" s="858">
        <v>0</v>
      </c>
      <c r="P56" s="858">
        <v>0.18654434250764526</v>
      </c>
      <c r="Q56" s="859">
        <f t="shared" si="0"/>
        <v>6.3563028477014283E-2</v>
      </c>
      <c r="R56" s="860">
        <v>654</v>
      </c>
    </row>
  </sheetData>
  <customSheetViews>
    <customSheetView guid="{80A75E33-4D87-4F83-AFC9-AA5279B2E196}">
      <selection activeCell="I54" sqref="I54"/>
      <pageMargins left="0.75" right="0.75" top="1" bottom="1" header="0.5" footer="0.5"/>
      <pageSetup paperSize="9" scale="55" orientation="portrait" r:id="rId1"/>
      <headerFooter alignWithMargins="0"/>
    </customSheetView>
    <customSheetView guid="{DC1A4EE8-8DA0-4EC2-BCFE-F62B7880A8AA}" showRuler="0">
      <selection activeCell="E17" sqref="E17"/>
      <pageMargins left="0.75" right="0.75" top="1" bottom="1" header="0.5" footer="0.5"/>
      <pageSetup paperSize="9" scale="55" orientation="portrait" r:id="rId2"/>
      <headerFooter alignWithMargins="0"/>
    </customSheetView>
    <customSheetView guid="{2600A3E7-A32D-4672-AD83-1E0E350CB11A}" showRuler="0">
      <selection activeCell="I54" sqref="I54"/>
      <pageMargins left="0.75" right="0.75" top="1" bottom="1" header="0.5" footer="0.5"/>
      <pageSetup paperSize="9" scale="55" orientation="portrait" r:id="rId3"/>
      <headerFooter alignWithMargins="0"/>
    </customSheetView>
  </customSheetViews>
  <mergeCells count="1">
    <mergeCell ref="R23:R24"/>
  </mergeCells>
  <phoneticPr fontId="4" type="noConversion"/>
  <pageMargins left="0.75" right="0.75" top="1" bottom="1" header="0.5" footer="0.5"/>
  <pageSetup paperSize="9" scale="64" orientation="landscape" r:id="rId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77"/>
  <sheetViews>
    <sheetView workbookViewId="0">
      <selection activeCell="C12" sqref="C12"/>
    </sheetView>
  </sheetViews>
  <sheetFormatPr defaultColWidth="9.109375" defaultRowHeight="13.2" x14ac:dyDescent="0.25"/>
  <cols>
    <col min="1" max="1" width="2.33203125" style="213" customWidth="1"/>
    <col min="2" max="2" width="2.44140625" style="213" customWidth="1"/>
    <col min="3" max="3" width="71.109375" style="215" bestFit="1" customWidth="1"/>
    <col min="4" max="4" width="16.44140625" style="213" customWidth="1"/>
    <col min="5" max="5" width="51.33203125" style="214" customWidth="1"/>
    <col min="6" max="6" width="16.44140625" style="213" customWidth="1"/>
    <col min="7" max="7" width="50" style="213" customWidth="1"/>
    <col min="8" max="16384" width="9.109375" style="213"/>
  </cols>
  <sheetData>
    <row r="1" spans="3:5" x14ac:dyDescent="0.25">
      <c r="C1" s="212" t="s">
        <v>370</v>
      </c>
      <c r="D1" s="730"/>
    </row>
    <row r="2" spans="3:5" ht="13.8" thickBot="1" x14ac:dyDescent="0.3">
      <c r="C2" s="278"/>
    </row>
    <row r="3" spans="3:5" x14ac:dyDescent="0.25">
      <c r="C3" s="216" t="s">
        <v>6</v>
      </c>
      <c r="D3" s="217" t="s">
        <v>331</v>
      </c>
      <c r="E3" s="218" t="s">
        <v>8</v>
      </c>
    </row>
    <row r="4" spans="3:5" ht="12.75" customHeight="1" x14ac:dyDescent="0.25">
      <c r="C4" s="219" t="s">
        <v>82</v>
      </c>
      <c r="D4" s="220"/>
      <c r="E4" s="277"/>
    </row>
    <row r="5" spans="3:5" ht="66" x14ac:dyDescent="0.25">
      <c r="C5" s="222" t="s">
        <v>10</v>
      </c>
      <c r="D5" s="729">
        <v>36550000</v>
      </c>
      <c r="E5" s="223" t="s">
        <v>409</v>
      </c>
    </row>
    <row r="6" spans="3:5" x14ac:dyDescent="0.25">
      <c r="C6" s="222" t="s">
        <v>128</v>
      </c>
      <c r="D6" s="729">
        <v>36550000</v>
      </c>
      <c r="E6" s="223" t="s">
        <v>408</v>
      </c>
    </row>
    <row r="7" spans="3:5" x14ac:dyDescent="0.25">
      <c r="C7" s="224" t="s">
        <v>115</v>
      </c>
      <c r="D7" s="600">
        <v>3158578.2370000002</v>
      </c>
      <c r="E7" s="226"/>
    </row>
    <row r="8" spans="3:5" ht="39.6" x14ac:dyDescent="0.25">
      <c r="C8" s="224" t="s">
        <v>116</v>
      </c>
      <c r="D8" s="729">
        <v>313339</v>
      </c>
      <c r="E8" s="223" t="s">
        <v>427</v>
      </c>
    </row>
    <row r="9" spans="3:5" x14ac:dyDescent="0.25">
      <c r="C9" s="224" t="s">
        <v>110</v>
      </c>
      <c r="D9" s="729">
        <v>38944090.590000004</v>
      </c>
      <c r="E9" s="465"/>
    </row>
    <row r="10" spans="3:5" x14ac:dyDescent="0.25">
      <c r="C10" s="224" t="s">
        <v>112</v>
      </c>
      <c r="D10" s="729">
        <v>35351661</v>
      </c>
      <c r="E10" s="223"/>
    </row>
    <row r="11" spans="3:5" ht="26.4" x14ac:dyDescent="0.25">
      <c r="C11" s="224" t="s">
        <v>124</v>
      </c>
      <c r="D11" s="729">
        <v>2151661</v>
      </c>
      <c r="E11" s="470" t="s">
        <v>426</v>
      </c>
    </row>
    <row r="12" spans="3:5" ht="79.2" x14ac:dyDescent="0.25">
      <c r="C12" s="224" t="s">
        <v>125</v>
      </c>
      <c r="D12" s="600">
        <v>33200000</v>
      </c>
      <c r="E12" s="228" t="s">
        <v>496</v>
      </c>
    </row>
    <row r="13" spans="3:5" x14ac:dyDescent="0.25">
      <c r="C13" s="224" t="s">
        <v>113</v>
      </c>
      <c r="D13" s="600">
        <v>3592429.59</v>
      </c>
      <c r="E13" s="227" t="s">
        <v>407</v>
      </c>
    </row>
    <row r="14" spans="3:5" ht="39.6" x14ac:dyDescent="0.25">
      <c r="C14" s="224" t="s">
        <v>114</v>
      </c>
      <c r="D14" s="600">
        <v>127954.58999999997</v>
      </c>
      <c r="E14" s="229" t="s">
        <v>432</v>
      </c>
    </row>
    <row r="15" spans="3:5" x14ac:dyDescent="0.25">
      <c r="C15" s="230" t="s">
        <v>120</v>
      </c>
      <c r="D15" s="600">
        <v>564475</v>
      </c>
      <c r="E15" s="208" t="s">
        <v>559</v>
      </c>
    </row>
    <row r="16" spans="3:5" ht="39.6" x14ac:dyDescent="0.25">
      <c r="C16" s="230" t="s">
        <v>119</v>
      </c>
      <c r="D16" s="729">
        <v>2900000</v>
      </c>
      <c r="E16" s="583" t="s">
        <v>498</v>
      </c>
    </row>
    <row r="17" spans="3:7" x14ac:dyDescent="0.25">
      <c r="C17" s="231" t="s">
        <v>13</v>
      </c>
      <c r="D17" s="232"/>
      <c r="E17" s="233"/>
    </row>
    <row r="18" spans="3:7" x14ac:dyDescent="0.25">
      <c r="C18" s="224" t="s">
        <v>14</v>
      </c>
      <c r="D18" s="234"/>
      <c r="E18" s="235"/>
      <c r="F18"/>
    </row>
    <row r="19" spans="3:7" s="237" customFormat="1" ht="39.6" x14ac:dyDescent="0.25">
      <c r="C19" s="224" t="s">
        <v>60</v>
      </c>
      <c r="D19" s="728">
        <v>45944</v>
      </c>
      <c r="E19" s="585" t="s">
        <v>502</v>
      </c>
      <c r="F19"/>
      <c r="G19"/>
    </row>
    <row r="20" spans="3:7" s="237" customFormat="1" ht="26.4" x14ac:dyDescent="0.25">
      <c r="C20" s="224" t="s">
        <v>62</v>
      </c>
      <c r="D20" s="728">
        <v>42104</v>
      </c>
      <c r="E20" s="226" t="s">
        <v>63</v>
      </c>
      <c r="F20"/>
      <c r="G20"/>
    </row>
    <row r="21" spans="3:7" s="237" customFormat="1" x14ac:dyDescent="0.25">
      <c r="C21" s="224" t="s">
        <v>64</v>
      </c>
      <c r="D21" s="728">
        <v>7808</v>
      </c>
      <c r="E21" s="226"/>
      <c r="F21"/>
      <c r="G21"/>
    </row>
    <row r="22" spans="3:7" s="237" customFormat="1" ht="13.5" customHeight="1" x14ac:dyDescent="0.25">
      <c r="C22" s="224" t="s">
        <v>65</v>
      </c>
      <c r="D22" s="728">
        <v>7786</v>
      </c>
      <c r="E22" s="226" t="s">
        <v>66</v>
      </c>
      <c r="F22"/>
      <c r="G22"/>
    </row>
    <row r="23" spans="3:7" s="237" customFormat="1" x14ac:dyDescent="0.25">
      <c r="C23" s="224" t="s">
        <v>67</v>
      </c>
      <c r="D23" s="728">
        <v>5147</v>
      </c>
      <c r="E23" s="226"/>
      <c r="F23"/>
      <c r="G23"/>
    </row>
    <row r="24" spans="3:7" s="237" customFormat="1" x14ac:dyDescent="0.25">
      <c r="C24" s="230" t="s">
        <v>68</v>
      </c>
      <c r="D24" s="728">
        <v>15580</v>
      </c>
      <c r="E24" s="226"/>
      <c r="F24"/>
      <c r="G24"/>
    </row>
    <row r="25" spans="3:7" x14ac:dyDescent="0.25">
      <c r="C25" s="224" t="s">
        <v>46</v>
      </c>
      <c r="D25" s="238"/>
      <c r="E25" s="235"/>
      <c r="F25"/>
      <c r="G25"/>
    </row>
    <row r="26" spans="3:7" ht="26.4" x14ac:dyDescent="0.25">
      <c r="C26" s="224" t="s">
        <v>104</v>
      </c>
      <c r="D26" s="728">
        <v>43015</v>
      </c>
      <c r="E26" s="226" t="s">
        <v>69</v>
      </c>
      <c r="F26"/>
      <c r="G26"/>
    </row>
    <row r="27" spans="3:7" ht="26.4" x14ac:dyDescent="0.25">
      <c r="C27" s="224" t="s">
        <v>70</v>
      </c>
      <c r="D27" s="728">
        <v>524</v>
      </c>
      <c r="E27" s="226" t="s">
        <v>332</v>
      </c>
      <c r="F27"/>
      <c r="G27"/>
    </row>
    <row r="28" spans="3:7" x14ac:dyDescent="0.25">
      <c r="C28" s="224" t="s">
        <v>129</v>
      </c>
      <c r="D28" s="238"/>
      <c r="E28" s="235"/>
      <c r="F28"/>
      <c r="G28"/>
    </row>
    <row r="29" spans="3:7" x14ac:dyDescent="0.25">
      <c r="C29" s="224" t="s">
        <v>130</v>
      </c>
      <c r="D29" s="728">
        <v>1047</v>
      </c>
      <c r="E29" s="226"/>
      <c r="F29"/>
      <c r="G29"/>
    </row>
    <row r="30" spans="3:7" x14ac:dyDescent="0.25">
      <c r="C30" s="224" t="s">
        <v>131</v>
      </c>
      <c r="D30" s="728">
        <v>179</v>
      </c>
      <c r="E30" s="226"/>
      <c r="F30"/>
      <c r="G30"/>
    </row>
    <row r="31" spans="3:7" ht="26.4" x14ac:dyDescent="0.25">
      <c r="C31" s="224" t="s">
        <v>132</v>
      </c>
      <c r="D31" s="728">
        <v>1221</v>
      </c>
      <c r="E31" s="226" t="s">
        <v>411</v>
      </c>
      <c r="F31"/>
      <c r="G31"/>
    </row>
    <row r="32" spans="3:7" ht="26.4" x14ac:dyDescent="0.25">
      <c r="C32" s="230" t="s">
        <v>133</v>
      </c>
      <c r="D32" s="728">
        <v>10772</v>
      </c>
      <c r="E32" s="239" t="s">
        <v>363</v>
      </c>
      <c r="F32"/>
      <c r="G32"/>
    </row>
    <row r="33" spans="3:7" x14ac:dyDescent="0.25">
      <c r="C33" s="224" t="s">
        <v>159</v>
      </c>
      <c r="D33" s="59">
        <v>11993</v>
      </c>
      <c r="E33" s="239"/>
      <c r="F33"/>
      <c r="G33"/>
    </row>
    <row r="34" spans="3:7" ht="26.4" x14ac:dyDescent="0.25">
      <c r="C34" s="224" t="s">
        <v>16</v>
      </c>
      <c r="D34" s="238"/>
      <c r="E34" s="235" t="s">
        <v>72</v>
      </c>
      <c r="F34"/>
      <c r="G34"/>
    </row>
    <row r="35" spans="3:7" x14ac:dyDescent="0.25">
      <c r="C35" s="224" t="s">
        <v>151</v>
      </c>
      <c r="D35" s="728">
        <v>7674</v>
      </c>
      <c r="E35" s="227"/>
      <c r="F35"/>
      <c r="G35"/>
    </row>
    <row r="36" spans="3:7" x14ac:dyDescent="0.25">
      <c r="C36" s="224" t="s">
        <v>105</v>
      </c>
      <c r="D36" s="728">
        <v>987</v>
      </c>
      <c r="E36" s="226"/>
      <c r="F36"/>
      <c r="G36"/>
    </row>
    <row r="37" spans="3:7" x14ac:dyDescent="0.25">
      <c r="C37" s="224" t="s">
        <v>106</v>
      </c>
      <c r="D37" s="728">
        <v>6687</v>
      </c>
      <c r="E37" s="226" t="s">
        <v>412</v>
      </c>
      <c r="F37"/>
      <c r="G37"/>
    </row>
    <row r="38" spans="3:7" x14ac:dyDescent="0.25">
      <c r="C38" s="224" t="s">
        <v>150</v>
      </c>
      <c r="D38" s="238"/>
      <c r="E38" s="235"/>
      <c r="F38"/>
      <c r="G38"/>
    </row>
    <row r="39" spans="3:7" ht="26.4" x14ac:dyDescent="0.25">
      <c r="C39" s="224" t="s">
        <v>107</v>
      </c>
      <c r="D39" s="728">
        <v>1037</v>
      </c>
      <c r="E39" s="226" t="s">
        <v>364</v>
      </c>
      <c r="F39"/>
      <c r="G39"/>
    </row>
    <row r="40" spans="3:7" ht="26.4" x14ac:dyDescent="0.25">
      <c r="C40" s="222" t="s">
        <v>108</v>
      </c>
      <c r="D40" s="728">
        <v>483</v>
      </c>
      <c r="E40" s="226" t="s">
        <v>364</v>
      </c>
      <c r="F40"/>
      <c r="G40"/>
    </row>
    <row r="41" spans="3:7" x14ac:dyDescent="0.25">
      <c r="C41" s="224" t="s">
        <v>147</v>
      </c>
      <c r="D41" s="59">
        <v>9785</v>
      </c>
      <c r="E41" s="239"/>
      <c r="F41"/>
      <c r="G41"/>
    </row>
    <row r="42" spans="3:7" x14ac:dyDescent="0.25">
      <c r="C42" s="240" t="s">
        <v>18</v>
      </c>
      <c r="D42" s="241"/>
      <c r="E42" s="242"/>
      <c r="F42"/>
      <c r="G42"/>
    </row>
    <row r="43" spans="3:7" x14ac:dyDescent="0.25">
      <c r="C43" s="230" t="s">
        <v>19</v>
      </c>
      <c r="D43" s="59">
        <v>28.435158201498751</v>
      </c>
      <c r="E43" s="243" t="s">
        <v>366</v>
      </c>
      <c r="F43"/>
      <c r="G43"/>
    </row>
    <row r="44" spans="3:7" ht="15.6" x14ac:dyDescent="0.25">
      <c r="C44" s="230" t="s">
        <v>81</v>
      </c>
      <c r="D44" s="238"/>
      <c r="E44" s="235"/>
      <c r="F44"/>
      <c r="G44"/>
    </row>
    <row r="45" spans="3:7" x14ac:dyDescent="0.25">
      <c r="C45" s="230" t="s">
        <v>148</v>
      </c>
      <c r="D45" s="728">
        <v>584330.1</v>
      </c>
      <c r="E45" s="235"/>
      <c r="F45"/>
      <c r="G45"/>
    </row>
    <row r="46" spans="3:7" ht="39.6" x14ac:dyDescent="0.25">
      <c r="C46" s="230" t="s">
        <v>73</v>
      </c>
      <c r="D46" s="728">
        <v>22746</v>
      </c>
      <c r="E46" s="583" t="s">
        <v>499</v>
      </c>
      <c r="F46"/>
      <c r="G46"/>
    </row>
    <row r="47" spans="3:7" ht="26.4" x14ac:dyDescent="0.25">
      <c r="C47" s="230" t="s">
        <v>74</v>
      </c>
      <c r="D47" s="728">
        <v>561584.1</v>
      </c>
      <c r="E47" s="583" t="s">
        <v>437</v>
      </c>
      <c r="F47"/>
      <c r="G47"/>
    </row>
    <row r="48" spans="3:7" x14ac:dyDescent="0.25">
      <c r="C48" s="230" t="s">
        <v>134</v>
      </c>
      <c r="D48" s="728">
        <v>30846</v>
      </c>
      <c r="E48" s="478"/>
      <c r="F48"/>
      <c r="G48"/>
    </row>
    <row r="49" spans="3:7" ht="39.6" x14ac:dyDescent="0.25">
      <c r="C49" s="230" t="s">
        <v>73</v>
      </c>
      <c r="D49" s="728">
        <v>568</v>
      </c>
      <c r="E49" s="583" t="s">
        <v>499</v>
      </c>
      <c r="F49"/>
      <c r="G49"/>
    </row>
    <row r="50" spans="3:7" ht="26.4" x14ac:dyDescent="0.25">
      <c r="C50" s="230" t="s">
        <v>75</v>
      </c>
      <c r="D50" s="728">
        <v>30278</v>
      </c>
      <c r="E50" s="223" t="s">
        <v>437</v>
      </c>
      <c r="F50"/>
      <c r="G50"/>
    </row>
    <row r="51" spans="3:7" x14ac:dyDescent="0.25">
      <c r="C51" s="230" t="s">
        <v>149</v>
      </c>
      <c r="D51" s="238"/>
      <c r="E51" s="235"/>
      <c r="F51"/>
      <c r="G51"/>
    </row>
    <row r="52" spans="3:7" x14ac:dyDescent="0.25">
      <c r="C52" s="230" t="s">
        <v>160</v>
      </c>
      <c r="D52" s="244">
        <v>135629567</v>
      </c>
      <c r="E52" s="226" t="s">
        <v>76</v>
      </c>
      <c r="F52"/>
      <c r="G52"/>
    </row>
    <row r="53" spans="3:7" ht="52.8" x14ac:dyDescent="0.25">
      <c r="C53" s="230" t="s">
        <v>135</v>
      </c>
      <c r="D53" s="729">
        <v>5231580</v>
      </c>
      <c r="E53" s="595" t="s">
        <v>500</v>
      </c>
      <c r="F53"/>
      <c r="G53"/>
    </row>
    <row r="54" spans="3:7" ht="26.4" x14ac:dyDescent="0.25">
      <c r="C54" s="230" t="s">
        <v>136</v>
      </c>
      <c r="D54" s="729">
        <v>129164343</v>
      </c>
      <c r="E54" s="595" t="s">
        <v>77</v>
      </c>
      <c r="F54"/>
      <c r="G54"/>
    </row>
    <row r="55" spans="3:7" ht="39.6" x14ac:dyDescent="0.25">
      <c r="C55" s="230" t="s">
        <v>161</v>
      </c>
      <c r="D55" s="729">
        <v>1233644</v>
      </c>
      <c r="E55" s="595" t="s">
        <v>499</v>
      </c>
      <c r="F55"/>
      <c r="G55"/>
    </row>
    <row r="56" spans="3:7" x14ac:dyDescent="0.25">
      <c r="C56" s="224" t="s">
        <v>134</v>
      </c>
      <c r="D56" s="247">
        <v>8328373.5</v>
      </c>
      <c r="E56" s="235"/>
      <c r="F56"/>
      <c r="G56"/>
    </row>
    <row r="57" spans="3:7" x14ac:dyDescent="0.25">
      <c r="C57" s="224" t="s">
        <v>137</v>
      </c>
      <c r="D57" s="248"/>
      <c r="E57" s="235"/>
      <c r="F57"/>
      <c r="G57"/>
    </row>
    <row r="58" spans="3:7" ht="26.4" x14ac:dyDescent="0.25">
      <c r="C58" s="224" t="s">
        <v>138</v>
      </c>
      <c r="D58" s="600" t="s">
        <v>78</v>
      </c>
      <c r="E58" s="226" t="s">
        <v>367</v>
      </c>
      <c r="F58"/>
      <c r="G58"/>
    </row>
    <row r="59" spans="3:7" ht="79.2" x14ac:dyDescent="0.25">
      <c r="C59" s="224" t="s">
        <v>139</v>
      </c>
      <c r="D59" s="729">
        <v>1119526</v>
      </c>
      <c r="E59" s="595" t="s">
        <v>501</v>
      </c>
      <c r="F59"/>
      <c r="G59"/>
    </row>
    <row r="60" spans="3:7" x14ac:dyDescent="0.25">
      <c r="C60" s="224" t="s">
        <v>140</v>
      </c>
      <c r="D60" s="248"/>
      <c r="E60" s="226" t="s">
        <v>413</v>
      </c>
      <c r="F60"/>
      <c r="G60"/>
    </row>
    <row r="61" spans="3:7" ht="39.6" x14ac:dyDescent="0.25">
      <c r="C61" s="224" t="s">
        <v>141</v>
      </c>
      <c r="D61" s="729">
        <v>112952</v>
      </c>
      <c r="E61" s="595" t="s">
        <v>499</v>
      </c>
      <c r="F61"/>
      <c r="G61"/>
    </row>
    <row r="62" spans="3:7" ht="39.6" x14ac:dyDescent="0.25">
      <c r="C62" s="224" t="s">
        <v>142</v>
      </c>
      <c r="D62" s="729">
        <v>1166</v>
      </c>
      <c r="E62" s="595" t="s">
        <v>499</v>
      </c>
      <c r="F62"/>
      <c r="G62"/>
    </row>
    <row r="63" spans="3:7" ht="39.6" x14ac:dyDescent="0.25">
      <c r="C63" s="224" t="s">
        <v>143</v>
      </c>
      <c r="D63" s="729">
        <v>130789.5</v>
      </c>
      <c r="E63" s="595" t="s">
        <v>499</v>
      </c>
      <c r="F63"/>
      <c r="G63"/>
    </row>
    <row r="64" spans="3:7" ht="26.4" x14ac:dyDescent="0.25">
      <c r="C64" s="230" t="s">
        <v>144</v>
      </c>
      <c r="D64" s="245">
        <v>6963940</v>
      </c>
      <c r="E64" s="226" t="s">
        <v>436</v>
      </c>
      <c r="F64"/>
      <c r="G64"/>
    </row>
    <row r="65" spans="3:7" x14ac:dyDescent="0.25">
      <c r="C65" s="224" t="s">
        <v>22</v>
      </c>
      <c r="D65" s="234"/>
      <c r="E65" s="235"/>
      <c r="F65"/>
      <c r="G65"/>
    </row>
    <row r="66" spans="3:7" ht="39.6" x14ac:dyDescent="0.25">
      <c r="C66" s="224" t="s">
        <v>145</v>
      </c>
      <c r="D66" s="250">
        <v>1.8164849759399672E-2</v>
      </c>
      <c r="E66" s="25" t="s">
        <v>52</v>
      </c>
      <c r="F66"/>
      <c r="G66"/>
    </row>
    <row r="67" spans="3:7" ht="26.4" x14ac:dyDescent="0.25">
      <c r="C67" s="224" t="s">
        <v>146</v>
      </c>
      <c r="D67" s="250">
        <v>6.5872894333843801E-2</v>
      </c>
      <c r="E67" s="25" t="s">
        <v>51</v>
      </c>
      <c r="F67"/>
      <c r="G67"/>
    </row>
    <row r="68" spans="3:7" x14ac:dyDescent="0.25">
      <c r="C68" s="251" t="s">
        <v>23</v>
      </c>
      <c r="D68" s="252"/>
      <c r="E68" s="253"/>
      <c r="F68"/>
      <c r="G68"/>
    </row>
    <row r="69" spans="3:7" x14ac:dyDescent="0.25">
      <c r="C69" s="499" t="s">
        <v>441</v>
      </c>
      <c r="D69" s="525">
        <v>60.49946939238626</v>
      </c>
      <c r="E69" s="226"/>
      <c r="F69"/>
      <c r="G69"/>
    </row>
    <row r="70" spans="3:7" x14ac:dyDescent="0.25">
      <c r="C70" s="506" t="s">
        <v>442</v>
      </c>
      <c r="D70" s="489">
        <v>66.647414860196321</v>
      </c>
      <c r="E70" s="527"/>
      <c r="F70"/>
      <c r="G70"/>
    </row>
    <row r="71" spans="3:7" x14ac:dyDescent="0.25">
      <c r="C71" s="506" t="s">
        <v>443</v>
      </c>
      <c r="D71" s="529">
        <v>3.8365825866003864</v>
      </c>
      <c r="E71" s="226"/>
      <c r="F71" s="254"/>
      <c r="G71" s="607"/>
    </row>
    <row r="72" spans="3:7" ht="13.8" thickBot="1" x14ac:dyDescent="0.3">
      <c r="C72" s="504" t="s">
        <v>444</v>
      </c>
      <c r="D72" s="536">
        <v>3.482673877993359</v>
      </c>
      <c r="E72" s="537"/>
      <c r="F72" s="575"/>
      <c r="G72" s="576"/>
    </row>
    <row r="73" spans="3:7" ht="13.8" thickBot="1" x14ac:dyDescent="0.3"/>
    <row r="74" spans="3:7" x14ac:dyDescent="0.25">
      <c r="C74" s="256" t="s">
        <v>85</v>
      </c>
    </row>
    <row r="75" spans="3:7" ht="26.4" x14ac:dyDescent="0.25">
      <c r="C75" s="257" t="s">
        <v>416</v>
      </c>
    </row>
    <row r="76" spans="3:7" ht="53.4" thickBot="1" x14ac:dyDescent="0.3">
      <c r="C76" s="731" t="s">
        <v>425</v>
      </c>
    </row>
    <row r="77" spans="3:7" x14ac:dyDescent="0.25">
      <c r="C77" s="255"/>
    </row>
  </sheetData>
  <customSheetViews>
    <customSheetView guid="{80A75E33-4D87-4F83-AFC9-AA5279B2E196}" fitToPage="1" topLeftCell="B35">
      <selection activeCell="D58" sqref="D58"/>
      <pageMargins left="0.7" right="0.7" top="0.75" bottom="0.75" header="0.3" footer="0.3"/>
      <pageSetup scale="64" fitToHeight="2" orientation="landscape" r:id="rId1"/>
      <headerFooter alignWithMargins="0"/>
    </customSheetView>
    <customSheetView guid="{DC1A4EE8-8DA0-4EC2-BCFE-F62B7880A8AA}" fitToPage="1" showRuler="0" topLeftCell="B10">
      <selection activeCell="E22" sqref="E22"/>
      <pageMargins left="0.7" right="0.7" top="0.75" bottom="0.75" header="0.3" footer="0.3"/>
      <pageSetup scale="64" fitToHeight="2" orientation="landscape" r:id="rId2"/>
      <headerFooter alignWithMargins="0"/>
    </customSheetView>
    <customSheetView guid="{2600A3E7-A32D-4672-AD83-1E0E350CB11A}" fitToPage="1" showRuler="0" topLeftCell="B35">
      <selection activeCell="D58" sqref="D58"/>
      <pageMargins left="0.7" right="0.7" top="0.75" bottom="0.75" header="0.3" footer="0.3"/>
      <pageSetup scale="64" fitToHeight="2" orientation="landscape" r:id="rId3"/>
      <headerFooter alignWithMargins="0"/>
    </customSheetView>
  </customSheetViews>
  <phoneticPr fontId="4" type="noConversion"/>
  <pageMargins left="0.7" right="0.7" top="0.75" bottom="0.75" header="0.3" footer="0.3"/>
  <pageSetup paperSize="9" scale="62" fitToHeight="2" orientation="portrait" r:id="rId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36"/>
  <sheetViews>
    <sheetView workbookViewId="0">
      <selection activeCell="F35" sqref="F35"/>
    </sheetView>
  </sheetViews>
  <sheetFormatPr defaultColWidth="9.109375" defaultRowHeight="13.2" x14ac:dyDescent="0.25"/>
  <cols>
    <col min="1" max="1" width="2.44140625" style="213" customWidth="1"/>
    <col min="2" max="2" width="2.33203125" style="213" customWidth="1"/>
    <col min="3" max="3" width="67.109375" style="215" customWidth="1"/>
    <col min="4" max="16384" width="9.109375" style="213"/>
  </cols>
  <sheetData>
    <row r="1" spans="3:41" ht="13.8" thickBot="1" x14ac:dyDescent="0.3">
      <c r="C1" s="212" t="s">
        <v>368</v>
      </c>
    </row>
    <row r="2" spans="3:41" ht="90.75" customHeight="1" thickBot="1" x14ac:dyDescent="0.3">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250</v>
      </c>
    </row>
    <row r="3" spans="3:41" x14ac:dyDescent="0.25">
      <c r="C3" s="279" t="s">
        <v>6</v>
      </c>
      <c r="D3" s="262"/>
      <c r="E3" s="263"/>
      <c r="F3" s="263"/>
      <c r="G3" s="263"/>
      <c r="H3" s="263"/>
      <c r="I3" s="263"/>
      <c r="J3" s="264"/>
      <c r="K3" s="263"/>
      <c r="L3" s="263"/>
      <c r="M3" s="263"/>
      <c r="N3" s="263"/>
      <c r="O3" s="263"/>
      <c r="P3" s="263"/>
      <c r="Q3" s="264"/>
      <c r="R3" s="263"/>
      <c r="S3" s="263"/>
      <c r="T3" s="263"/>
      <c r="U3" s="263"/>
      <c r="V3" s="263"/>
      <c r="W3" s="263"/>
      <c r="X3" s="264"/>
      <c r="Y3" s="263"/>
      <c r="Z3" s="263"/>
      <c r="AA3" s="263"/>
      <c r="AB3" s="263"/>
      <c r="AC3" s="264"/>
      <c r="AD3" s="263"/>
      <c r="AE3" s="263"/>
      <c r="AF3" s="263"/>
      <c r="AG3" s="263"/>
      <c r="AH3" s="263"/>
      <c r="AI3" s="263"/>
      <c r="AJ3" s="263"/>
      <c r="AK3" s="263"/>
      <c r="AL3" s="263"/>
      <c r="AM3" s="263"/>
      <c r="AN3" s="265"/>
      <c r="AO3" s="286"/>
    </row>
    <row r="4" spans="3:41" x14ac:dyDescent="0.25">
      <c r="C4" s="280" t="s">
        <v>13</v>
      </c>
      <c r="D4" s="266"/>
      <c r="E4" s="270"/>
      <c r="F4" s="270"/>
      <c r="G4" s="270"/>
      <c r="H4" s="270"/>
      <c r="I4" s="270"/>
      <c r="J4" s="267"/>
      <c r="K4" s="270"/>
      <c r="L4" s="270"/>
      <c r="M4" s="270"/>
      <c r="N4" s="270"/>
      <c r="O4" s="270"/>
      <c r="P4" s="270"/>
      <c r="Q4" s="267"/>
      <c r="R4" s="270"/>
      <c r="S4" s="270"/>
      <c r="T4" s="270"/>
      <c r="U4" s="270"/>
      <c r="V4" s="270"/>
      <c r="W4" s="270"/>
      <c r="X4" s="267"/>
      <c r="Y4" s="270"/>
      <c r="Z4" s="270"/>
      <c r="AA4" s="270"/>
      <c r="AB4" s="270"/>
      <c r="AC4" s="267"/>
      <c r="AD4" s="270"/>
      <c r="AE4" s="270"/>
      <c r="AF4" s="270"/>
      <c r="AG4" s="270"/>
      <c r="AH4" s="270"/>
      <c r="AI4" s="270"/>
      <c r="AJ4" s="270"/>
      <c r="AK4" s="270"/>
      <c r="AL4" s="270"/>
      <c r="AM4" s="270"/>
      <c r="AN4" s="271"/>
      <c r="AO4" s="287"/>
    </row>
    <row r="5" spans="3:41" x14ac:dyDescent="0.25">
      <c r="C5" s="281" t="s">
        <v>14</v>
      </c>
      <c r="D5" s="290"/>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35"/>
      <c r="AO5" s="287"/>
    </row>
    <row r="6" spans="3:41" s="237" customFormat="1" x14ac:dyDescent="0.25">
      <c r="C6" s="281" t="s">
        <v>60</v>
      </c>
      <c r="D6" s="294">
        <v>6673</v>
      </c>
      <c r="E6" s="123">
        <v>945</v>
      </c>
      <c r="F6" s="123">
        <v>4233</v>
      </c>
      <c r="G6" s="123">
        <v>889</v>
      </c>
      <c r="H6" s="123">
        <v>276</v>
      </c>
      <c r="I6" s="123">
        <v>330</v>
      </c>
      <c r="J6" s="295">
        <v>8325</v>
      </c>
      <c r="K6" s="123">
        <v>1275</v>
      </c>
      <c r="L6" s="123">
        <v>1468</v>
      </c>
      <c r="M6" s="123">
        <v>2564</v>
      </c>
      <c r="N6" s="123">
        <v>1538</v>
      </c>
      <c r="O6" s="123">
        <v>646</v>
      </c>
      <c r="P6" s="123">
        <v>834</v>
      </c>
      <c r="Q6" s="295">
        <v>10723</v>
      </c>
      <c r="R6" s="123">
        <v>3181</v>
      </c>
      <c r="S6" s="123">
        <v>2652</v>
      </c>
      <c r="T6" s="123">
        <v>795</v>
      </c>
      <c r="U6" s="123">
        <v>1344</v>
      </c>
      <c r="V6" s="123">
        <v>1128</v>
      </c>
      <c r="W6" s="123">
        <v>1623</v>
      </c>
      <c r="X6" s="295">
        <v>3705</v>
      </c>
      <c r="Y6" s="123">
        <v>834</v>
      </c>
      <c r="Z6" s="123">
        <v>691</v>
      </c>
      <c r="AA6" s="123">
        <v>924</v>
      </c>
      <c r="AB6" s="123">
        <v>1256</v>
      </c>
      <c r="AC6" s="295">
        <v>16486</v>
      </c>
      <c r="AD6" s="123">
        <v>2533</v>
      </c>
      <c r="AE6" s="123">
        <v>1619</v>
      </c>
      <c r="AF6" s="123">
        <v>1166</v>
      </c>
      <c r="AG6" s="123">
        <v>415</v>
      </c>
      <c r="AH6" s="123">
        <v>935</v>
      </c>
      <c r="AI6" s="123">
        <v>925</v>
      </c>
      <c r="AJ6" s="123">
        <v>1253</v>
      </c>
      <c r="AK6" s="123">
        <v>1782</v>
      </c>
      <c r="AL6" s="123">
        <v>2150</v>
      </c>
      <c r="AM6" s="123">
        <v>639</v>
      </c>
      <c r="AN6" s="296">
        <v>3069</v>
      </c>
      <c r="AO6" s="297">
        <v>45912</v>
      </c>
    </row>
    <row r="7" spans="3:41" s="237" customFormat="1" x14ac:dyDescent="0.25">
      <c r="C7" s="281" t="s">
        <v>62</v>
      </c>
      <c r="D7" s="294">
        <v>6071</v>
      </c>
      <c r="E7" s="123">
        <v>828</v>
      </c>
      <c r="F7" s="123">
        <v>3886</v>
      </c>
      <c r="G7" s="123">
        <v>827</v>
      </c>
      <c r="H7" s="123">
        <v>231</v>
      </c>
      <c r="I7" s="123">
        <v>299</v>
      </c>
      <c r="J7" s="295">
        <v>7847</v>
      </c>
      <c r="K7" s="123">
        <v>1211</v>
      </c>
      <c r="L7" s="123">
        <v>1410</v>
      </c>
      <c r="M7" s="123">
        <v>2400</v>
      </c>
      <c r="N7" s="123">
        <v>1430</v>
      </c>
      <c r="O7" s="123">
        <v>608</v>
      </c>
      <c r="P7" s="123">
        <v>788</v>
      </c>
      <c r="Q7" s="295">
        <v>10351</v>
      </c>
      <c r="R7" s="123">
        <v>3095</v>
      </c>
      <c r="S7" s="123">
        <v>2549</v>
      </c>
      <c r="T7" s="123">
        <v>741</v>
      </c>
      <c r="U7" s="123">
        <v>1291</v>
      </c>
      <c r="V7" s="123">
        <v>1096</v>
      </c>
      <c r="W7" s="123">
        <v>1579</v>
      </c>
      <c r="X7" s="295">
        <v>3422</v>
      </c>
      <c r="Y7" s="123">
        <v>762</v>
      </c>
      <c r="Z7" s="123">
        <v>651</v>
      </c>
      <c r="AA7" s="123">
        <v>839</v>
      </c>
      <c r="AB7" s="123">
        <v>1170</v>
      </c>
      <c r="AC7" s="295">
        <v>14389</v>
      </c>
      <c r="AD7" s="123">
        <v>2296</v>
      </c>
      <c r="AE7" s="123">
        <v>1450</v>
      </c>
      <c r="AF7" s="123">
        <v>1028</v>
      </c>
      <c r="AG7" s="123">
        <v>374</v>
      </c>
      <c r="AH7" s="123">
        <v>782</v>
      </c>
      <c r="AI7" s="123">
        <v>813</v>
      </c>
      <c r="AJ7" s="123">
        <v>1066</v>
      </c>
      <c r="AK7" s="123">
        <v>1611</v>
      </c>
      <c r="AL7" s="123">
        <v>1752</v>
      </c>
      <c r="AM7" s="123">
        <v>494</v>
      </c>
      <c r="AN7" s="296">
        <v>2723</v>
      </c>
      <c r="AO7" s="297">
        <v>42080</v>
      </c>
    </row>
    <row r="8" spans="3:41" s="237" customFormat="1" x14ac:dyDescent="0.25">
      <c r="C8" s="281" t="s">
        <v>64</v>
      </c>
      <c r="D8" s="294">
        <v>1210</v>
      </c>
      <c r="E8" s="123">
        <v>184</v>
      </c>
      <c r="F8" s="123">
        <v>721</v>
      </c>
      <c r="G8" s="123">
        <v>193</v>
      </c>
      <c r="H8" s="123">
        <v>49</v>
      </c>
      <c r="I8" s="123">
        <v>63</v>
      </c>
      <c r="J8" s="295">
        <v>1147</v>
      </c>
      <c r="K8" s="123">
        <v>187</v>
      </c>
      <c r="L8" s="123">
        <v>177</v>
      </c>
      <c r="M8" s="123">
        <v>372</v>
      </c>
      <c r="N8" s="123">
        <v>188</v>
      </c>
      <c r="O8" s="123">
        <v>99</v>
      </c>
      <c r="P8" s="123">
        <v>124</v>
      </c>
      <c r="Q8" s="295">
        <v>2003</v>
      </c>
      <c r="R8" s="123">
        <v>569</v>
      </c>
      <c r="S8" s="123">
        <v>475</v>
      </c>
      <c r="T8" s="123">
        <v>129</v>
      </c>
      <c r="U8" s="123">
        <v>292</v>
      </c>
      <c r="V8" s="123">
        <v>182</v>
      </c>
      <c r="W8" s="123">
        <v>356</v>
      </c>
      <c r="X8" s="295">
        <v>609</v>
      </c>
      <c r="Y8" s="123">
        <v>129</v>
      </c>
      <c r="Z8" s="123">
        <v>112</v>
      </c>
      <c r="AA8" s="123">
        <v>154</v>
      </c>
      <c r="AB8" s="123">
        <v>214</v>
      </c>
      <c r="AC8" s="295">
        <v>2816</v>
      </c>
      <c r="AD8" s="123">
        <v>548</v>
      </c>
      <c r="AE8" s="123">
        <v>315</v>
      </c>
      <c r="AF8" s="123">
        <v>130</v>
      </c>
      <c r="AG8" s="123">
        <v>79</v>
      </c>
      <c r="AH8" s="123">
        <v>144</v>
      </c>
      <c r="AI8" s="123">
        <v>141</v>
      </c>
      <c r="AJ8" s="123">
        <v>181</v>
      </c>
      <c r="AK8" s="123">
        <v>354</v>
      </c>
      <c r="AL8" s="123">
        <v>419</v>
      </c>
      <c r="AM8" s="123">
        <v>112</v>
      </c>
      <c r="AN8" s="296">
        <v>393</v>
      </c>
      <c r="AO8" s="297">
        <v>7785</v>
      </c>
    </row>
    <row r="9" spans="3:41" s="237" customFormat="1" x14ac:dyDescent="0.25">
      <c r="C9" s="281" t="s">
        <v>65</v>
      </c>
      <c r="D9" s="294">
        <v>1353</v>
      </c>
      <c r="E9" s="123">
        <v>176</v>
      </c>
      <c r="F9" s="123">
        <v>907</v>
      </c>
      <c r="G9" s="123">
        <v>160</v>
      </c>
      <c r="H9" s="123">
        <v>52</v>
      </c>
      <c r="I9" s="123">
        <v>58</v>
      </c>
      <c r="J9" s="295">
        <v>1296</v>
      </c>
      <c r="K9" s="123">
        <v>153</v>
      </c>
      <c r="L9" s="123">
        <v>187</v>
      </c>
      <c r="M9" s="123">
        <v>409</v>
      </c>
      <c r="N9" s="123">
        <v>281</v>
      </c>
      <c r="O9" s="123">
        <v>118</v>
      </c>
      <c r="P9" s="123">
        <v>148</v>
      </c>
      <c r="Q9" s="295">
        <v>1280</v>
      </c>
      <c r="R9" s="123">
        <v>398</v>
      </c>
      <c r="S9" s="123">
        <v>347</v>
      </c>
      <c r="T9" s="123">
        <v>91</v>
      </c>
      <c r="U9" s="123">
        <v>156</v>
      </c>
      <c r="V9" s="123">
        <v>160</v>
      </c>
      <c r="W9" s="123">
        <v>128</v>
      </c>
      <c r="X9" s="295">
        <v>999</v>
      </c>
      <c r="Y9" s="123">
        <v>206</v>
      </c>
      <c r="Z9" s="123">
        <v>217</v>
      </c>
      <c r="AA9" s="123">
        <v>253</v>
      </c>
      <c r="AB9" s="123">
        <v>323</v>
      </c>
      <c r="AC9" s="295">
        <v>2836</v>
      </c>
      <c r="AD9" s="123">
        <v>579</v>
      </c>
      <c r="AE9" s="123">
        <v>294</v>
      </c>
      <c r="AF9" s="123">
        <v>135</v>
      </c>
      <c r="AG9" s="123">
        <v>70</v>
      </c>
      <c r="AH9" s="123">
        <v>140</v>
      </c>
      <c r="AI9" s="123">
        <v>176</v>
      </c>
      <c r="AJ9" s="123">
        <v>189</v>
      </c>
      <c r="AK9" s="123">
        <v>424</v>
      </c>
      <c r="AL9" s="123">
        <v>421</v>
      </c>
      <c r="AM9" s="123">
        <v>107</v>
      </c>
      <c r="AN9" s="296">
        <v>301</v>
      </c>
      <c r="AO9" s="297">
        <v>7764</v>
      </c>
    </row>
    <row r="10" spans="3:41" s="237" customFormat="1" x14ac:dyDescent="0.25">
      <c r="C10" s="281" t="s">
        <v>67</v>
      </c>
      <c r="D10" s="294">
        <v>641</v>
      </c>
      <c r="E10" s="123">
        <v>106</v>
      </c>
      <c r="F10" s="123">
        <v>461</v>
      </c>
      <c r="G10" s="123">
        <v>37</v>
      </c>
      <c r="H10" s="123">
        <v>12</v>
      </c>
      <c r="I10" s="123">
        <v>25</v>
      </c>
      <c r="J10" s="295">
        <v>1041</v>
      </c>
      <c r="K10" s="123">
        <v>151</v>
      </c>
      <c r="L10" s="123">
        <v>97</v>
      </c>
      <c r="M10" s="123">
        <v>339</v>
      </c>
      <c r="N10" s="123">
        <v>214</v>
      </c>
      <c r="O10" s="123">
        <v>118</v>
      </c>
      <c r="P10" s="123">
        <v>122</v>
      </c>
      <c r="Q10" s="295">
        <v>1138</v>
      </c>
      <c r="R10" s="123">
        <v>359</v>
      </c>
      <c r="S10" s="123">
        <v>313</v>
      </c>
      <c r="T10" s="123">
        <v>80</v>
      </c>
      <c r="U10" s="123">
        <v>108</v>
      </c>
      <c r="V10" s="123">
        <v>148</v>
      </c>
      <c r="W10" s="123">
        <v>130</v>
      </c>
      <c r="X10" s="295">
        <v>519</v>
      </c>
      <c r="Y10" s="123">
        <v>144</v>
      </c>
      <c r="Z10" s="123">
        <v>104</v>
      </c>
      <c r="AA10" s="123">
        <v>120</v>
      </c>
      <c r="AB10" s="123">
        <v>151</v>
      </c>
      <c r="AC10" s="295">
        <v>1802</v>
      </c>
      <c r="AD10" s="123">
        <v>386</v>
      </c>
      <c r="AE10" s="123">
        <v>181</v>
      </c>
      <c r="AF10" s="123">
        <v>135</v>
      </c>
      <c r="AG10" s="123">
        <v>57</v>
      </c>
      <c r="AH10" s="123">
        <v>84</v>
      </c>
      <c r="AI10" s="123">
        <v>46</v>
      </c>
      <c r="AJ10" s="123">
        <v>49</v>
      </c>
      <c r="AK10" s="123">
        <v>312</v>
      </c>
      <c r="AL10" s="123">
        <v>361</v>
      </c>
      <c r="AM10" s="123">
        <v>53</v>
      </c>
      <c r="AN10" s="296">
        <v>138</v>
      </c>
      <c r="AO10" s="297">
        <v>5141</v>
      </c>
    </row>
    <row r="11" spans="3:41" s="237" customFormat="1" x14ac:dyDescent="0.25">
      <c r="C11" s="282" t="s">
        <v>68</v>
      </c>
      <c r="D11" s="294">
        <v>2329</v>
      </c>
      <c r="E11" s="123">
        <v>380</v>
      </c>
      <c r="F11" s="123">
        <v>1432</v>
      </c>
      <c r="G11" s="123">
        <v>358</v>
      </c>
      <c r="H11" s="123">
        <v>53</v>
      </c>
      <c r="I11" s="123">
        <v>106</v>
      </c>
      <c r="J11" s="295">
        <v>2880</v>
      </c>
      <c r="K11" s="123">
        <v>467</v>
      </c>
      <c r="L11" s="123">
        <v>385</v>
      </c>
      <c r="M11" s="123">
        <v>852</v>
      </c>
      <c r="N11" s="123">
        <v>505</v>
      </c>
      <c r="O11" s="123">
        <v>276</v>
      </c>
      <c r="P11" s="123">
        <v>395</v>
      </c>
      <c r="Q11" s="295">
        <v>3243</v>
      </c>
      <c r="R11" s="123">
        <v>1025</v>
      </c>
      <c r="S11" s="123">
        <v>845</v>
      </c>
      <c r="T11" s="123">
        <v>277</v>
      </c>
      <c r="U11" s="123">
        <v>339</v>
      </c>
      <c r="V11" s="123">
        <v>302</v>
      </c>
      <c r="W11" s="123">
        <v>455</v>
      </c>
      <c r="X11" s="295">
        <v>1968</v>
      </c>
      <c r="Y11" s="123">
        <v>431</v>
      </c>
      <c r="Z11" s="123">
        <v>356</v>
      </c>
      <c r="AA11" s="123">
        <v>466</v>
      </c>
      <c r="AB11" s="123">
        <v>715</v>
      </c>
      <c r="AC11" s="295">
        <v>5114</v>
      </c>
      <c r="AD11" s="123">
        <v>1185</v>
      </c>
      <c r="AE11" s="123">
        <v>487</v>
      </c>
      <c r="AF11" s="123">
        <v>295</v>
      </c>
      <c r="AG11" s="123">
        <v>187</v>
      </c>
      <c r="AH11" s="123">
        <v>287</v>
      </c>
      <c r="AI11" s="123">
        <v>210</v>
      </c>
      <c r="AJ11" s="123">
        <v>163</v>
      </c>
      <c r="AK11" s="123">
        <v>872</v>
      </c>
      <c r="AL11" s="123">
        <v>741</v>
      </c>
      <c r="AM11" s="123">
        <v>214</v>
      </c>
      <c r="AN11" s="296">
        <v>473</v>
      </c>
      <c r="AO11" s="297">
        <v>15534</v>
      </c>
    </row>
    <row r="12" spans="3:41" x14ac:dyDescent="0.25">
      <c r="C12" s="281" t="s">
        <v>46</v>
      </c>
      <c r="D12" s="298"/>
      <c r="E12" s="299"/>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300"/>
      <c r="AO12" s="301"/>
    </row>
    <row r="13" spans="3:41" x14ac:dyDescent="0.25">
      <c r="C13" s="281" t="s">
        <v>104</v>
      </c>
      <c r="D13" s="294">
        <v>6132</v>
      </c>
      <c r="E13" s="123">
        <v>840</v>
      </c>
      <c r="F13" s="123">
        <v>3906</v>
      </c>
      <c r="G13" s="123">
        <v>844</v>
      </c>
      <c r="H13" s="123">
        <v>235</v>
      </c>
      <c r="I13" s="123">
        <v>307</v>
      </c>
      <c r="J13" s="295">
        <v>7961</v>
      </c>
      <c r="K13" s="123">
        <v>1223</v>
      </c>
      <c r="L13" s="123">
        <v>1428</v>
      </c>
      <c r="M13" s="123">
        <v>2434</v>
      </c>
      <c r="N13" s="123">
        <v>1454</v>
      </c>
      <c r="O13" s="123">
        <v>622</v>
      </c>
      <c r="P13" s="123">
        <v>800</v>
      </c>
      <c r="Q13" s="295">
        <v>10511</v>
      </c>
      <c r="R13" s="123">
        <v>3114</v>
      </c>
      <c r="S13" s="123">
        <v>2603</v>
      </c>
      <c r="T13" s="123">
        <v>763</v>
      </c>
      <c r="U13" s="123">
        <v>1318</v>
      </c>
      <c r="V13" s="123">
        <v>1108</v>
      </c>
      <c r="W13" s="123">
        <v>1605</v>
      </c>
      <c r="X13" s="295">
        <v>3461</v>
      </c>
      <c r="Y13" s="123">
        <v>771</v>
      </c>
      <c r="Z13" s="123">
        <v>657</v>
      </c>
      <c r="AA13" s="123">
        <v>850</v>
      </c>
      <c r="AB13" s="123">
        <v>1183</v>
      </c>
      <c r="AC13" s="295">
        <v>14925</v>
      </c>
      <c r="AD13" s="123">
        <v>2361</v>
      </c>
      <c r="AE13" s="123">
        <v>1516</v>
      </c>
      <c r="AF13" s="123">
        <v>1054</v>
      </c>
      <c r="AG13" s="123">
        <v>377</v>
      </c>
      <c r="AH13" s="123">
        <v>813</v>
      </c>
      <c r="AI13" s="123">
        <v>853</v>
      </c>
      <c r="AJ13" s="123">
        <v>1120</v>
      </c>
      <c r="AK13" s="123">
        <v>1669</v>
      </c>
      <c r="AL13" s="123">
        <v>1837</v>
      </c>
      <c r="AM13" s="123">
        <v>530</v>
      </c>
      <c r="AN13" s="296">
        <v>2795</v>
      </c>
      <c r="AO13" s="297">
        <v>42990</v>
      </c>
    </row>
    <row r="14" spans="3:41" x14ac:dyDescent="0.25">
      <c r="C14" s="281" t="s">
        <v>70</v>
      </c>
      <c r="D14" s="302"/>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4"/>
      <c r="AO14" s="301"/>
    </row>
    <row r="15" spans="3:41" x14ac:dyDescent="0.25">
      <c r="C15" s="281" t="s">
        <v>129</v>
      </c>
      <c r="D15" s="298"/>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300"/>
      <c r="AO15" s="301"/>
    </row>
    <row r="16" spans="3:41" x14ac:dyDescent="0.25">
      <c r="C16" s="281" t="s">
        <v>130</v>
      </c>
      <c r="D16" s="302"/>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4"/>
      <c r="AO16" s="301"/>
    </row>
    <row r="17" spans="3:41" x14ac:dyDescent="0.25">
      <c r="C17" s="281" t="s">
        <v>131</v>
      </c>
      <c r="D17" s="302"/>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4"/>
      <c r="AO17" s="301"/>
    </row>
    <row r="18" spans="3:41" x14ac:dyDescent="0.25">
      <c r="C18" s="281" t="s">
        <v>132</v>
      </c>
      <c r="D18" s="294">
        <v>854</v>
      </c>
      <c r="E18" s="123">
        <v>148</v>
      </c>
      <c r="F18" s="123">
        <v>650</v>
      </c>
      <c r="G18" s="123">
        <v>40</v>
      </c>
      <c r="H18" s="123">
        <v>7</v>
      </c>
      <c r="I18" s="123">
        <v>9</v>
      </c>
      <c r="J18" s="295">
        <v>1451</v>
      </c>
      <c r="K18" s="123">
        <v>189</v>
      </c>
      <c r="L18" s="123">
        <v>146</v>
      </c>
      <c r="M18" s="123">
        <v>462</v>
      </c>
      <c r="N18" s="123">
        <v>300</v>
      </c>
      <c r="O18" s="123">
        <v>188</v>
      </c>
      <c r="P18" s="123">
        <v>166</v>
      </c>
      <c r="Q18" s="295">
        <v>1467</v>
      </c>
      <c r="R18" s="123">
        <v>521</v>
      </c>
      <c r="S18" s="123">
        <v>387</v>
      </c>
      <c r="T18" s="123">
        <v>101</v>
      </c>
      <c r="U18" s="123">
        <v>141</v>
      </c>
      <c r="V18" s="123">
        <v>171</v>
      </c>
      <c r="W18" s="123">
        <v>146</v>
      </c>
      <c r="X18" s="295">
        <v>645</v>
      </c>
      <c r="Y18" s="123">
        <v>144</v>
      </c>
      <c r="Z18" s="123">
        <v>126</v>
      </c>
      <c r="AA18" s="123">
        <v>165</v>
      </c>
      <c r="AB18" s="123">
        <v>210</v>
      </c>
      <c r="AC18" s="295">
        <v>2164</v>
      </c>
      <c r="AD18" s="123">
        <v>350</v>
      </c>
      <c r="AE18" s="123">
        <v>149</v>
      </c>
      <c r="AF18" s="123">
        <v>193</v>
      </c>
      <c r="AG18" s="123">
        <v>78</v>
      </c>
      <c r="AH18" s="123">
        <v>177</v>
      </c>
      <c r="AI18" s="123">
        <v>80</v>
      </c>
      <c r="AJ18" s="123">
        <v>59</v>
      </c>
      <c r="AK18" s="123">
        <v>310</v>
      </c>
      <c r="AL18" s="123">
        <v>394</v>
      </c>
      <c r="AM18" s="123">
        <v>162</v>
      </c>
      <c r="AN18" s="296">
        <v>212</v>
      </c>
      <c r="AO18" s="297">
        <v>6581</v>
      </c>
    </row>
    <row r="19" spans="3:41" x14ac:dyDescent="0.25">
      <c r="C19" s="282" t="s">
        <v>133</v>
      </c>
      <c r="D19" s="305">
        <v>1839</v>
      </c>
      <c r="E19" s="272">
        <v>271</v>
      </c>
      <c r="F19" s="272">
        <v>997</v>
      </c>
      <c r="G19" s="272">
        <v>314</v>
      </c>
      <c r="H19" s="272">
        <v>108</v>
      </c>
      <c r="I19" s="272">
        <v>149</v>
      </c>
      <c r="J19" s="306">
        <v>2009</v>
      </c>
      <c r="K19" s="272">
        <v>293</v>
      </c>
      <c r="L19" s="272">
        <v>241</v>
      </c>
      <c r="M19" s="272">
        <v>567</v>
      </c>
      <c r="N19" s="272">
        <v>408</v>
      </c>
      <c r="O19" s="272">
        <v>225</v>
      </c>
      <c r="P19" s="272">
        <v>275</v>
      </c>
      <c r="Q19" s="306">
        <v>2309</v>
      </c>
      <c r="R19" s="272">
        <v>687</v>
      </c>
      <c r="S19" s="272">
        <v>599</v>
      </c>
      <c r="T19" s="272">
        <v>230</v>
      </c>
      <c r="U19" s="272">
        <v>227</v>
      </c>
      <c r="V19" s="272">
        <v>227</v>
      </c>
      <c r="W19" s="272">
        <v>339</v>
      </c>
      <c r="X19" s="306">
        <v>1262</v>
      </c>
      <c r="Y19" s="272">
        <v>265</v>
      </c>
      <c r="Z19" s="272">
        <v>239</v>
      </c>
      <c r="AA19" s="272">
        <v>242</v>
      </c>
      <c r="AB19" s="272">
        <v>516</v>
      </c>
      <c r="AC19" s="306">
        <v>3353</v>
      </c>
      <c r="AD19" s="272">
        <v>801</v>
      </c>
      <c r="AE19" s="272">
        <v>277</v>
      </c>
      <c r="AF19" s="272">
        <v>206</v>
      </c>
      <c r="AG19" s="272">
        <v>137</v>
      </c>
      <c r="AH19" s="272">
        <v>213</v>
      </c>
      <c r="AI19" s="272">
        <v>141</v>
      </c>
      <c r="AJ19" s="272">
        <v>120</v>
      </c>
      <c r="AK19" s="272">
        <v>498</v>
      </c>
      <c r="AL19" s="272">
        <v>505</v>
      </c>
      <c r="AM19" s="272">
        <v>178</v>
      </c>
      <c r="AN19" s="291">
        <v>277</v>
      </c>
      <c r="AO19" s="307">
        <v>10772</v>
      </c>
    </row>
    <row r="20" spans="3:41" x14ac:dyDescent="0.25">
      <c r="C20" s="281" t="s">
        <v>159</v>
      </c>
      <c r="D20" s="308"/>
      <c r="E20" s="309"/>
      <c r="F20" s="309"/>
      <c r="G20" s="309"/>
      <c r="H20" s="309"/>
      <c r="I20" s="309"/>
      <c r="J20" s="310"/>
      <c r="K20" s="309"/>
      <c r="L20" s="309"/>
      <c r="M20" s="309"/>
      <c r="N20" s="309"/>
      <c r="O20" s="309"/>
      <c r="P20" s="309"/>
      <c r="Q20" s="310"/>
      <c r="R20" s="309"/>
      <c r="S20" s="309"/>
      <c r="T20" s="309"/>
      <c r="U20" s="309"/>
      <c r="V20" s="309"/>
      <c r="W20" s="309"/>
      <c r="X20" s="310"/>
      <c r="Y20" s="309"/>
      <c r="Z20" s="309"/>
      <c r="AA20" s="309"/>
      <c r="AB20" s="309"/>
      <c r="AC20" s="310"/>
      <c r="AD20" s="309"/>
      <c r="AE20" s="309"/>
      <c r="AF20" s="309"/>
      <c r="AG20" s="309"/>
      <c r="AH20" s="309"/>
      <c r="AI20" s="309"/>
      <c r="AJ20" s="309"/>
      <c r="AK20" s="309"/>
      <c r="AL20" s="309"/>
      <c r="AM20" s="309"/>
      <c r="AN20" s="311"/>
      <c r="AO20" s="312"/>
    </row>
    <row r="21" spans="3:41" x14ac:dyDescent="0.25">
      <c r="C21" s="281" t="s">
        <v>16</v>
      </c>
      <c r="D21" s="308"/>
      <c r="E21" s="309"/>
      <c r="F21" s="309"/>
      <c r="G21" s="309"/>
      <c r="H21" s="309"/>
      <c r="I21" s="309"/>
      <c r="J21" s="310"/>
      <c r="K21" s="309"/>
      <c r="L21" s="309"/>
      <c r="M21" s="309"/>
      <c r="N21" s="309"/>
      <c r="O21" s="309"/>
      <c r="P21" s="309"/>
      <c r="Q21" s="310"/>
      <c r="R21" s="309"/>
      <c r="S21" s="309"/>
      <c r="T21" s="309"/>
      <c r="U21" s="309"/>
      <c r="V21" s="309"/>
      <c r="W21" s="309"/>
      <c r="X21" s="310"/>
      <c r="Y21" s="309"/>
      <c r="Z21" s="309"/>
      <c r="AA21" s="309"/>
      <c r="AB21" s="309"/>
      <c r="AC21" s="310"/>
      <c r="AD21" s="309"/>
      <c r="AE21" s="309"/>
      <c r="AF21" s="309"/>
      <c r="AG21" s="309"/>
      <c r="AH21" s="309"/>
      <c r="AI21" s="309"/>
      <c r="AJ21" s="309"/>
      <c r="AK21" s="309"/>
      <c r="AL21" s="309"/>
      <c r="AM21" s="309"/>
      <c r="AN21" s="311"/>
      <c r="AO21" s="312"/>
    </row>
    <row r="22" spans="3:41" x14ac:dyDescent="0.25">
      <c r="C22" s="282" t="s">
        <v>151</v>
      </c>
      <c r="D22" s="313">
        <v>1383</v>
      </c>
      <c r="E22" s="273">
        <v>202</v>
      </c>
      <c r="F22" s="273">
        <v>732</v>
      </c>
      <c r="G22" s="273">
        <v>223</v>
      </c>
      <c r="H22" s="273">
        <v>103</v>
      </c>
      <c r="I22" s="273">
        <v>123</v>
      </c>
      <c r="J22" s="314">
        <v>1325</v>
      </c>
      <c r="K22" s="273">
        <v>204</v>
      </c>
      <c r="L22" s="273">
        <v>125</v>
      </c>
      <c r="M22" s="273">
        <v>335</v>
      </c>
      <c r="N22" s="273">
        <v>316</v>
      </c>
      <c r="O22" s="273">
        <v>166</v>
      </c>
      <c r="P22" s="273">
        <v>179</v>
      </c>
      <c r="Q22" s="314">
        <v>1761</v>
      </c>
      <c r="R22" s="273">
        <v>507</v>
      </c>
      <c r="S22" s="273">
        <v>462</v>
      </c>
      <c r="T22" s="273">
        <v>176</v>
      </c>
      <c r="U22" s="273">
        <v>182</v>
      </c>
      <c r="V22" s="273">
        <v>148</v>
      </c>
      <c r="W22" s="273">
        <v>286</v>
      </c>
      <c r="X22" s="314">
        <v>923</v>
      </c>
      <c r="Y22" s="273">
        <v>180</v>
      </c>
      <c r="Z22" s="273">
        <v>169</v>
      </c>
      <c r="AA22" s="273">
        <v>168</v>
      </c>
      <c r="AB22" s="273">
        <v>406</v>
      </c>
      <c r="AC22" s="314">
        <v>2282</v>
      </c>
      <c r="AD22" s="273">
        <v>525</v>
      </c>
      <c r="AE22" s="273">
        <v>174</v>
      </c>
      <c r="AF22" s="273">
        <v>151</v>
      </c>
      <c r="AG22" s="273">
        <v>85</v>
      </c>
      <c r="AH22" s="273">
        <v>160</v>
      </c>
      <c r="AI22" s="273">
        <v>96</v>
      </c>
      <c r="AJ22" s="273">
        <v>94</v>
      </c>
      <c r="AK22" s="273">
        <v>340</v>
      </c>
      <c r="AL22" s="273">
        <v>324</v>
      </c>
      <c r="AM22" s="273">
        <v>136</v>
      </c>
      <c r="AN22" s="292">
        <v>197</v>
      </c>
      <c r="AO22" s="307">
        <v>7674</v>
      </c>
    </row>
    <row r="23" spans="3:41" x14ac:dyDescent="0.25">
      <c r="C23" s="282" t="s">
        <v>105</v>
      </c>
      <c r="D23" s="305">
        <v>324</v>
      </c>
      <c r="E23" s="272">
        <v>61</v>
      </c>
      <c r="F23" s="272">
        <v>141</v>
      </c>
      <c r="G23" s="272">
        <v>32</v>
      </c>
      <c r="H23" s="272">
        <v>45</v>
      </c>
      <c r="I23" s="272">
        <v>45</v>
      </c>
      <c r="J23" s="306">
        <v>155</v>
      </c>
      <c r="K23" s="272">
        <v>21</v>
      </c>
      <c r="L23" s="272">
        <v>9</v>
      </c>
      <c r="M23" s="272">
        <v>44</v>
      </c>
      <c r="N23" s="272">
        <v>55</v>
      </c>
      <c r="O23" s="272">
        <v>17</v>
      </c>
      <c r="P23" s="272">
        <v>9</v>
      </c>
      <c r="Q23" s="306">
        <v>241</v>
      </c>
      <c r="R23" s="272">
        <v>49</v>
      </c>
      <c r="S23" s="272">
        <v>61</v>
      </c>
      <c r="T23" s="272">
        <v>36</v>
      </c>
      <c r="U23" s="272">
        <v>25</v>
      </c>
      <c r="V23" s="272">
        <v>12</v>
      </c>
      <c r="W23" s="272">
        <v>58</v>
      </c>
      <c r="X23" s="306">
        <v>131</v>
      </c>
      <c r="Y23" s="272">
        <v>15</v>
      </c>
      <c r="Z23" s="272">
        <v>19</v>
      </c>
      <c r="AA23" s="272">
        <v>22</v>
      </c>
      <c r="AB23" s="272">
        <v>75</v>
      </c>
      <c r="AC23" s="306">
        <v>136</v>
      </c>
      <c r="AD23" s="272">
        <v>29</v>
      </c>
      <c r="AE23" s="272">
        <v>5</v>
      </c>
      <c r="AF23" s="272">
        <v>12</v>
      </c>
      <c r="AG23" s="272">
        <v>2</v>
      </c>
      <c r="AH23" s="272">
        <v>10</v>
      </c>
      <c r="AI23" s="272">
        <v>0</v>
      </c>
      <c r="AJ23" s="272">
        <v>7</v>
      </c>
      <c r="AK23" s="272">
        <v>12</v>
      </c>
      <c r="AL23" s="272">
        <v>35</v>
      </c>
      <c r="AM23" s="272">
        <v>14</v>
      </c>
      <c r="AN23" s="291">
        <v>10</v>
      </c>
      <c r="AO23" s="307">
        <v>987</v>
      </c>
    </row>
    <row r="24" spans="3:41" x14ac:dyDescent="0.25">
      <c r="C24" s="282" t="s">
        <v>106</v>
      </c>
      <c r="D24" s="305">
        <v>1059</v>
      </c>
      <c r="E24" s="272">
        <v>141</v>
      </c>
      <c r="F24" s="272">
        <v>591</v>
      </c>
      <c r="G24" s="272">
        <v>191</v>
      </c>
      <c r="H24" s="272">
        <v>58</v>
      </c>
      <c r="I24" s="272">
        <v>78</v>
      </c>
      <c r="J24" s="306">
        <v>1170</v>
      </c>
      <c r="K24" s="272">
        <v>183</v>
      </c>
      <c r="L24" s="272">
        <v>116</v>
      </c>
      <c r="M24" s="272">
        <v>291</v>
      </c>
      <c r="N24" s="272">
        <v>261</v>
      </c>
      <c r="O24" s="272">
        <v>149</v>
      </c>
      <c r="P24" s="272">
        <v>170</v>
      </c>
      <c r="Q24" s="306">
        <v>1520</v>
      </c>
      <c r="R24" s="272">
        <v>458</v>
      </c>
      <c r="S24" s="272">
        <v>401</v>
      </c>
      <c r="T24" s="272">
        <v>140</v>
      </c>
      <c r="U24" s="272">
        <v>157</v>
      </c>
      <c r="V24" s="272">
        <v>136</v>
      </c>
      <c r="W24" s="272">
        <v>228</v>
      </c>
      <c r="X24" s="306">
        <v>792</v>
      </c>
      <c r="Y24" s="272">
        <v>165</v>
      </c>
      <c r="Z24" s="272">
        <v>150</v>
      </c>
      <c r="AA24" s="272">
        <v>146</v>
      </c>
      <c r="AB24" s="272">
        <v>331</v>
      </c>
      <c r="AC24" s="306">
        <v>2146</v>
      </c>
      <c r="AD24" s="272">
        <v>496</v>
      </c>
      <c r="AE24" s="272">
        <v>169</v>
      </c>
      <c r="AF24" s="272">
        <v>139</v>
      </c>
      <c r="AG24" s="272">
        <v>83</v>
      </c>
      <c r="AH24" s="272">
        <v>150</v>
      </c>
      <c r="AI24" s="272">
        <v>96</v>
      </c>
      <c r="AJ24" s="272">
        <v>87</v>
      </c>
      <c r="AK24" s="272">
        <v>328</v>
      </c>
      <c r="AL24" s="272">
        <v>289</v>
      </c>
      <c r="AM24" s="272">
        <v>122</v>
      </c>
      <c r="AN24" s="291">
        <v>187</v>
      </c>
      <c r="AO24" s="307">
        <v>6687</v>
      </c>
    </row>
    <row r="25" spans="3:41" x14ac:dyDescent="0.25">
      <c r="C25" s="281" t="s">
        <v>150</v>
      </c>
      <c r="D25" s="298"/>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300"/>
      <c r="AO25" s="301"/>
    </row>
    <row r="26" spans="3:41" x14ac:dyDescent="0.25">
      <c r="C26" s="281" t="s">
        <v>107</v>
      </c>
      <c r="D26" s="294">
        <v>663</v>
      </c>
      <c r="E26" s="123">
        <v>126</v>
      </c>
      <c r="F26" s="123">
        <v>511</v>
      </c>
      <c r="G26" s="123">
        <v>12</v>
      </c>
      <c r="H26" s="123">
        <v>7</v>
      </c>
      <c r="I26" s="123">
        <v>7</v>
      </c>
      <c r="J26" s="295">
        <v>1258</v>
      </c>
      <c r="K26" s="123">
        <v>165</v>
      </c>
      <c r="L26" s="123">
        <v>130</v>
      </c>
      <c r="M26" s="123">
        <v>428</v>
      </c>
      <c r="N26" s="123">
        <v>247</v>
      </c>
      <c r="O26" s="123">
        <v>153</v>
      </c>
      <c r="P26" s="123">
        <v>135</v>
      </c>
      <c r="Q26" s="295">
        <v>1005</v>
      </c>
      <c r="R26" s="123">
        <v>367</v>
      </c>
      <c r="S26" s="123">
        <v>238</v>
      </c>
      <c r="T26" s="123">
        <v>73</v>
      </c>
      <c r="U26" s="123">
        <v>104</v>
      </c>
      <c r="V26" s="123">
        <v>122</v>
      </c>
      <c r="W26" s="123">
        <v>101</v>
      </c>
      <c r="X26" s="295">
        <v>486</v>
      </c>
      <c r="Y26" s="123">
        <v>120</v>
      </c>
      <c r="Z26" s="123">
        <v>81</v>
      </c>
      <c r="AA26" s="123">
        <v>104</v>
      </c>
      <c r="AB26" s="123">
        <v>181</v>
      </c>
      <c r="AC26" s="295">
        <v>1509</v>
      </c>
      <c r="AD26" s="123">
        <v>234</v>
      </c>
      <c r="AE26" s="123">
        <v>111</v>
      </c>
      <c r="AF26" s="123">
        <v>117</v>
      </c>
      <c r="AG26" s="123">
        <v>60</v>
      </c>
      <c r="AH26" s="123">
        <v>99</v>
      </c>
      <c r="AI26" s="123">
        <v>45</v>
      </c>
      <c r="AJ26" s="123">
        <v>52</v>
      </c>
      <c r="AK26" s="123">
        <v>235</v>
      </c>
      <c r="AL26" s="123">
        <v>289</v>
      </c>
      <c r="AM26" s="123">
        <v>110</v>
      </c>
      <c r="AN26" s="296">
        <v>157</v>
      </c>
      <c r="AO26" s="297">
        <v>4921</v>
      </c>
    </row>
    <row r="27" spans="3:41" x14ac:dyDescent="0.25">
      <c r="C27" s="283" t="s">
        <v>108</v>
      </c>
      <c r="D27" s="294">
        <v>313</v>
      </c>
      <c r="E27" s="123">
        <v>36</v>
      </c>
      <c r="F27" s="123">
        <v>244</v>
      </c>
      <c r="G27" s="123">
        <v>28</v>
      </c>
      <c r="H27" s="123">
        <v>3</v>
      </c>
      <c r="I27" s="123">
        <v>2</v>
      </c>
      <c r="J27" s="295">
        <v>302</v>
      </c>
      <c r="K27" s="123">
        <v>39</v>
      </c>
      <c r="L27" s="123">
        <v>28</v>
      </c>
      <c r="M27" s="123">
        <v>66</v>
      </c>
      <c r="N27" s="123">
        <v>76</v>
      </c>
      <c r="O27" s="123">
        <v>42</v>
      </c>
      <c r="P27" s="123">
        <v>51</v>
      </c>
      <c r="Q27" s="295">
        <v>682</v>
      </c>
      <c r="R27" s="123">
        <v>243</v>
      </c>
      <c r="S27" s="123">
        <v>209</v>
      </c>
      <c r="T27" s="123">
        <v>42</v>
      </c>
      <c r="U27" s="123">
        <v>61</v>
      </c>
      <c r="V27" s="123">
        <v>68</v>
      </c>
      <c r="W27" s="123">
        <v>59</v>
      </c>
      <c r="X27" s="295">
        <v>254</v>
      </c>
      <c r="Y27" s="123">
        <v>48</v>
      </c>
      <c r="Z27" s="123">
        <v>60</v>
      </c>
      <c r="AA27" s="123">
        <v>91</v>
      </c>
      <c r="AB27" s="123">
        <v>55</v>
      </c>
      <c r="AC27" s="295">
        <v>983</v>
      </c>
      <c r="AD27" s="123">
        <v>166</v>
      </c>
      <c r="AE27" s="123">
        <v>61</v>
      </c>
      <c r="AF27" s="123">
        <v>111</v>
      </c>
      <c r="AG27" s="123">
        <v>26</v>
      </c>
      <c r="AH27" s="123">
        <v>106</v>
      </c>
      <c r="AI27" s="123">
        <v>41</v>
      </c>
      <c r="AJ27" s="123">
        <v>18</v>
      </c>
      <c r="AK27" s="123">
        <v>120</v>
      </c>
      <c r="AL27" s="123">
        <v>164</v>
      </c>
      <c r="AM27" s="123">
        <v>78</v>
      </c>
      <c r="AN27" s="296">
        <v>92</v>
      </c>
      <c r="AO27" s="297">
        <v>2534</v>
      </c>
    </row>
    <row r="28" spans="3:41" x14ac:dyDescent="0.25">
      <c r="C28" s="282" t="s">
        <v>147</v>
      </c>
      <c r="D28" s="313">
        <v>1515</v>
      </c>
      <c r="E28" s="59">
        <v>210</v>
      </c>
      <c r="F28" s="59">
        <v>856</v>
      </c>
      <c r="G28" s="59">
        <v>282</v>
      </c>
      <c r="H28" s="59">
        <v>63</v>
      </c>
      <c r="I28" s="59">
        <v>104</v>
      </c>
      <c r="J28" s="314">
        <v>1854</v>
      </c>
      <c r="K28" s="59">
        <v>272</v>
      </c>
      <c r="L28" s="59">
        <v>232</v>
      </c>
      <c r="M28" s="59">
        <v>523</v>
      </c>
      <c r="N28" s="59">
        <v>353</v>
      </c>
      <c r="O28" s="59">
        <v>208</v>
      </c>
      <c r="P28" s="59">
        <v>266</v>
      </c>
      <c r="Q28" s="314">
        <v>2068</v>
      </c>
      <c r="R28" s="59">
        <v>638</v>
      </c>
      <c r="S28" s="59">
        <v>538</v>
      </c>
      <c r="T28" s="59">
        <v>194</v>
      </c>
      <c r="U28" s="59">
        <v>202</v>
      </c>
      <c r="V28" s="59">
        <v>215</v>
      </c>
      <c r="W28" s="59">
        <v>281</v>
      </c>
      <c r="X28" s="314">
        <v>1131</v>
      </c>
      <c r="Y28" s="59">
        <v>250</v>
      </c>
      <c r="Z28" s="59">
        <v>220</v>
      </c>
      <c r="AA28" s="59">
        <v>220</v>
      </c>
      <c r="AB28" s="59">
        <v>441</v>
      </c>
      <c r="AC28" s="314">
        <v>3217</v>
      </c>
      <c r="AD28" s="59">
        <v>772</v>
      </c>
      <c r="AE28" s="59">
        <v>272</v>
      </c>
      <c r="AF28" s="59">
        <v>194</v>
      </c>
      <c r="AG28" s="59">
        <v>135</v>
      </c>
      <c r="AH28" s="59">
        <v>203</v>
      </c>
      <c r="AI28" s="59">
        <v>141</v>
      </c>
      <c r="AJ28" s="59">
        <v>113</v>
      </c>
      <c r="AK28" s="59">
        <v>486</v>
      </c>
      <c r="AL28" s="59">
        <v>470</v>
      </c>
      <c r="AM28" s="59">
        <v>164</v>
      </c>
      <c r="AN28" s="293">
        <v>267</v>
      </c>
      <c r="AO28" s="307">
        <v>9785</v>
      </c>
    </row>
    <row r="29" spans="3:41" x14ac:dyDescent="0.25">
      <c r="C29" s="284" t="s">
        <v>18</v>
      </c>
      <c r="D29" s="266"/>
      <c r="E29" s="274"/>
      <c r="F29" s="274"/>
      <c r="G29" s="274"/>
      <c r="H29" s="274"/>
      <c r="I29" s="274"/>
      <c r="J29" s="267"/>
      <c r="K29" s="274"/>
      <c r="L29" s="274"/>
      <c r="M29" s="274"/>
      <c r="N29" s="274"/>
      <c r="O29" s="274"/>
      <c r="P29" s="274"/>
      <c r="Q29" s="267"/>
      <c r="R29" s="274"/>
      <c r="S29" s="274"/>
      <c r="T29" s="274"/>
      <c r="U29" s="274"/>
      <c r="V29" s="274"/>
      <c r="W29" s="274"/>
      <c r="X29" s="267"/>
      <c r="Y29" s="274"/>
      <c r="Z29" s="274"/>
      <c r="AA29" s="274"/>
      <c r="AB29" s="274"/>
      <c r="AC29" s="267"/>
      <c r="AD29" s="274"/>
      <c r="AE29" s="274"/>
      <c r="AF29" s="274"/>
      <c r="AG29" s="274"/>
      <c r="AH29" s="274"/>
      <c r="AI29" s="274"/>
      <c r="AJ29" s="274"/>
      <c r="AK29" s="274"/>
      <c r="AL29" s="274"/>
      <c r="AM29" s="274"/>
      <c r="AN29" s="275"/>
      <c r="AO29" s="287"/>
    </row>
    <row r="30" spans="3:41" x14ac:dyDescent="0.25">
      <c r="C30" s="281" t="s">
        <v>22</v>
      </c>
      <c r="D30" s="266"/>
      <c r="E30" s="268"/>
      <c r="F30" s="268"/>
      <c r="G30" s="268"/>
      <c r="H30" s="268"/>
      <c r="I30" s="268"/>
      <c r="J30" s="267"/>
      <c r="K30" s="268"/>
      <c r="L30" s="268"/>
      <c r="M30" s="268"/>
      <c r="N30" s="268"/>
      <c r="O30" s="268"/>
      <c r="P30" s="268"/>
      <c r="Q30" s="267"/>
      <c r="R30" s="268"/>
      <c r="S30" s="268"/>
      <c r="T30" s="268"/>
      <c r="U30" s="268"/>
      <c r="V30" s="268"/>
      <c r="W30" s="268"/>
      <c r="X30" s="267"/>
      <c r="Y30" s="268"/>
      <c r="Z30" s="268"/>
      <c r="AA30" s="268"/>
      <c r="AB30" s="268"/>
      <c r="AC30" s="267"/>
      <c r="AD30" s="268"/>
      <c r="AE30" s="268"/>
      <c r="AF30" s="268"/>
      <c r="AG30" s="268"/>
      <c r="AH30" s="268"/>
      <c r="AI30" s="268"/>
      <c r="AJ30" s="268"/>
      <c r="AK30" s="268"/>
      <c r="AL30" s="268"/>
      <c r="AM30" s="268"/>
      <c r="AN30" s="269"/>
      <c r="AO30" s="287"/>
    </row>
    <row r="31" spans="3:41" x14ac:dyDescent="0.25">
      <c r="C31" s="282" t="s">
        <v>145</v>
      </c>
      <c r="D31" s="814">
        <v>3.4837939948299861E-2</v>
      </c>
      <c r="E31" s="815">
        <v>2.0107719928186715E-2</v>
      </c>
      <c r="F31" s="815">
        <v>3.8019778850646314E-2</v>
      </c>
      <c r="G31" s="815">
        <v>6.9134993446920048E-2</v>
      </c>
      <c r="H31" s="815">
        <v>2.3670427074939566E-2</v>
      </c>
      <c r="I31" s="815">
        <v>3.277113578138343E-2</v>
      </c>
      <c r="J31" s="816">
        <v>1.8326258505906943E-2</v>
      </c>
      <c r="K31" s="815">
        <v>3.0982418807316208E-2</v>
      </c>
      <c r="L31" s="815">
        <v>1.3751528750132412E-2</v>
      </c>
      <c r="M31" s="815">
        <v>2.3242045758374394E-2</v>
      </c>
      <c r="N31" s="815">
        <v>2.2368886632513345E-2</v>
      </c>
      <c r="O31" s="815">
        <v>1.2252294843005161E-2</v>
      </c>
      <c r="P31" s="815">
        <v>1.1332086803784917E-2</v>
      </c>
      <c r="Q31" s="816">
        <v>1.7865853969462664E-2</v>
      </c>
      <c r="R31" s="815">
        <v>1.924360400444939E-2</v>
      </c>
      <c r="S31" s="815">
        <v>1.1727655279922866E-2</v>
      </c>
      <c r="T31" s="815">
        <v>2.1391723673881351E-2</v>
      </c>
      <c r="U31" s="815">
        <v>3.0498669443480272E-2</v>
      </c>
      <c r="V31" s="815">
        <v>1.5087351407290405E-2</v>
      </c>
      <c r="W31" s="815">
        <v>3.0727700878754809E-2</v>
      </c>
      <c r="X31" s="816">
        <v>1.4642421986055643E-2</v>
      </c>
      <c r="Y31" s="815">
        <v>1.2416058746799363E-2</v>
      </c>
      <c r="Z31" s="815">
        <v>1.2202596534239706E-2</v>
      </c>
      <c r="AA31" s="815">
        <v>1.642670789448256E-2</v>
      </c>
      <c r="AB31" s="815">
        <v>1.7223556817354591E-2</v>
      </c>
      <c r="AC31" s="816">
        <v>1.5998173474867594E-2</v>
      </c>
      <c r="AD31" s="815">
        <v>8.3568713232951772E-3</v>
      </c>
      <c r="AE31" s="815">
        <v>1.9169733065260548E-2</v>
      </c>
      <c r="AF31" s="815">
        <v>2.9143394348282916E-2</v>
      </c>
      <c r="AG31" s="815">
        <v>1.0348329719195191E-2</v>
      </c>
      <c r="AH31" s="815">
        <v>1.8832086354265594E-2</v>
      </c>
      <c r="AI31" s="815">
        <v>2.0525530583762452E-2</v>
      </c>
      <c r="AJ31" s="815">
        <v>4.880386944964922E-2</v>
      </c>
      <c r="AK31" s="815">
        <v>1.1463778170054057E-2</v>
      </c>
      <c r="AL31" s="815">
        <v>1.3292714695070769E-2</v>
      </c>
      <c r="AM31" s="815">
        <v>1.3845350052246604E-2</v>
      </c>
      <c r="AN31" s="817">
        <v>4.0522515730565138E-2</v>
      </c>
      <c r="AO31" s="818">
        <v>1.8154292483008063E-2</v>
      </c>
    </row>
    <row r="32" spans="3:41" ht="13.8" thickBot="1" x14ac:dyDescent="0.3">
      <c r="C32" s="285" t="s">
        <v>146</v>
      </c>
      <c r="D32" s="819">
        <v>9.4338461538461538E-2</v>
      </c>
      <c r="E32" s="820">
        <v>4.9411764705882349E-2</v>
      </c>
      <c r="F32" s="820">
        <v>0.1116</v>
      </c>
      <c r="G32" s="820">
        <v>0.14066666666666666</v>
      </c>
      <c r="H32" s="820">
        <v>7.8333333333333338E-2</v>
      </c>
      <c r="I32" s="820">
        <v>7.6749999999999999E-2</v>
      </c>
      <c r="J32" s="821">
        <v>6.1713178294573644E-2</v>
      </c>
      <c r="K32" s="820">
        <v>9.4076923076923072E-2</v>
      </c>
      <c r="L32" s="820">
        <v>5.9499999999999997E-2</v>
      </c>
      <c r="M32" s="820">
        <v>6.5783783783783786E-2</v>
      </c>
      <c r="N32" s="820">
        <v>7.2700000000000001E-2</v>
      </c>
      <c r="O32" s="820">
        <v>4.1466666666666666E-2</v>
      </c>
      <c r="P32" s="820">
        <v>0.04</v>
      </c>
      <c r="Q32" s="821">
        <v>6.7378205128205124E-2</v>
      </c>
      <c r="R32" s="820">
        <v>7.0772727272727279E-2</v>
      </c>
      <c r="S32" s="820">
        <v>5.2060000000000002E-2</v>
      </c>
      <c r="T32" s="820">
        <v>8.4777777777777771E-2</v>
      </c>
      <c r="U32" s="820">
        <v>0.11981818181818182</v>
      </c>
      <c r="V32" s="820">
        <v>4.8173913043478261E-2</v>
      </c>
      <c r="W32" s="820">
        <v>8.4473684210526312E-2</v>
      </c>
      <c r="X32" s="821">
        <v>4.4948051948051945E-2</v>
      </c>
      <c r="Y32" s="820">
        <v>4.0578947368421055E-2</v>
      </c>
      <c r="Z32" s="820">
        <v>3.8647058823529409E-2</v>
      </c>
      <c r="AA32" s="820">
        <v>5.6666666666666664E-2</v>
      </c>
      <c r="AB32" s="820">
        <v>4.5499999999999999E-2</v>
      </c>
      <c r="AC32" s="821">
        <v>6.6039823008849557E-2</v>
      </c>
      <c r="AD32" s="820">
        <v>3.8080645161290325E-2</v>
      </c>
      <c r="AE32" s="820">
        <v>0.11661538461538462</v>
      </c>
      <c r="AF32" s="820">
        <v>0.11711111111111111</v>
      </c>
      <c r="AG32" s="820">
        <v>3.7699999999999997E-2</v>
      </c>
      <c r="AH32" s="820">
        <v>7.390909090909091E-2</v>
      </c>
      <c r="AI32" s="820">
        <v>9.477777777777778E-2</v>
      </c>
      <c r="AJ32" s="820">
        <v>0.37333333333333335</v>
      </c>
      <c r="AK32" s="820">
        <v>4.5108108108108107E-2</v>
      </c>
      <c r="AL32" s="820">
        <v>4.0822222222222225E-2</v>
      </c>
      <c r="AM32" s="820">
        <v>4.4166666666666667E-2</v>
      </c>
      <c r="AN32" s="822">
        <v>0.18633333333333332</v>
      </c>
      <c r="AO32" s="818">
        <v>6.5834609494640123E-2</v>
      </c>
    </row>
    <row r="33" spans="3:4" x14ac:dyDescent="0.25">
      <c r="D33" s="276"/>
    </row>
    <row r="34" spans="3:4" x14ac:dyDescent="0.25">
      <c r="C34" s="212" t="s">
        <v>8</v>
      </c>
    </row>
    <row r="35" spans="3:4" x14ac:dyDescent="0.25">
      <c r="C35" s="278" t="s">
        <v>365</v>
      </c>
    </row>
    <row r="36" spans="3:4" x14ac:dyDescent="0.25">
      <c r="C36"/>
    </row>
  </sheetData>
  <customSheetViews>
    <customSheetView guid="{80A75E33-4D87-4F83-AFC9-AA5279B2E196}" fitToPage="1">
      <selection activeCell="C35" sqref="C35"/>
      <pageMargins left="0.7" right="0.7" top="0.75" bottom="0.75" header="0.3" footer="0.3"/>
      <pageSetup paperSize="8" scale="46" fitToHeight="2" orientation="landscape" r:id="rId1"/>
      <headerFooter alignWithMargins="0"/>
    </customSheetView>
    <customSheetView guid="{DC1A4EE8-8DA0-4EC2-BCFE-F62B7880A8AA}" fitToPage="1" showRuler="0">
      <selection activeCell="C35" sqref="C35"/>
      <pageMargins left="0.7" right="0.7" top="0.75" bottom="0.75" header="0.3" footer="0.3"/>
      <pageSetup paperSize="8" scale="46" fitToHeight="2" orientation="landscape" r:id="rId2"/>
      <headerFooter alignWithMargins="0"/>
    </customSheetView>
    <customSheetView guid="{2600A3E7-A32D-4672-AD83-1E0E350CB11A}" fitToPage="1" showRuler="0">
      <selection activeCell="C35" sqref="C35"/>
      <pageMargins left="0.7" right="0.7" top="0.75" bottom="0.75" header="0.3" footer="0.3"/>
      <pageSetup paperSize="8" scale="46" fitToHeight="2" orientation="landscape" r:id="rId3"/>
      <headerFooter alignWithMargins="0"/>
    </customSheetView>
  </customSheetViews>
  <phoneticPr fontId="5" type="noConversion"/>
  <pageMargins left="0.70866141732283472" right="0.70866141732283472" top="0.74803149606299213" bottom="0.74803149606299213" header="0.31496062992125984" footer="0.31496062992125984"/>
  <pageSetup paperSize="9" scale="63" fitToWidth="2" orientation="landscape" r:id="rId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topLeftCell="K15" workbookViewId="0">
      <selection activeCell="V50" sqref="V50"/>
    </sheetView>
  </sheetViews>
  <sheetFormatPr defaultColWidth="9.109375" defaultRowHeight="13.2" x14ac:dyDescent="0.25"/>
  <cols>
    <col min="1" max="1" width="2" style="425" customWidth="1"/>
    <col min="2" max="2" width="1.88671875" style="425" customWidth="1"/>
    <col min="3" max="3" width="1.6640625" style="425" customWidth="1"/>
    <col min="4" max="4" width="59.44140625" style="425" bestFit="1" customWidth="1"/>
    <col min="5" max="17" width="10.6640625" style="425" customWidth="1"/>
    <col min="18" max="18" width="11.6640625" style="425" customWidth="1"/>
    <col min="19" max="16384" width="9.109375" style="425"/>
  </cols>
  <sheetData>
    <row r="1" spans="1:18" x14ac:dyDescent="0.25">
      <c r="A1" s="638"/>
      <c r="B1" s="638"/>
      <c r="C1" s="638"/>
      <c r="D1" s="637" t="s">
        <v>404</v>
      </c>
      <c r="E1" s="638"/>
      <c r="F1" s="638"/>
      <c r="G1" s="638"/>
      <c r="H1" s="638"/>
      <c r="I1" s="638"/>
      <c r="J1" s="638"/>
      <c r="K1" s="638"/>
      <c r="L1" s="638"/>
      <c r="M1" s="638"/>
      <c r="N1" s="638"/>
      <c r="O1" s="638"/>
      <c r="P1" s="638"/>
      <c r="Q1" s="638"/>
      <c r="R1" s="638"/>
    </row>
    <row r="2" spans="1:18" ht="13.8" thickBot="1" x14ac:dyDescent="0.3">
      <c r="A2" s="638"/>
      <c r="B2" s="638"/>
      <c r="C2" s="638"/>
      <c r="D2" s="638"/>
      <c r="E2" s="638"/>
      <c r="F2" s="638"/>
      <c r="G2" s="638"/>
      <c r="H2" s="638"/>
      <c r="I2" s="638"/>
      <c r="J2" s="638"/>
      <c r="K2" s="638"/>
      <c r="L2" s="638"/>
      <c r="M2" s="638"/>
      <c r="N2" s="638"/>
      <c r="O2" s="638"/>
      <c r="P2" s="638"/>
      <c r="Q2" s="638"/>
      <c r="R2" s="638"/>
    </row>
    <row r="3" spans="1:18" x14ac:dyDescent="0.25">
      <c r="A3" s="638"/>
      <c r="B3" s="638"/>
      <c r="C3" s="638"/>
      <c r="D3" s="638"/>
      <c r="E3" s="686"/>
      <c r="F3" s="689"/>
      <c r="G3" s="690"/>
      <c r="H3" s="690"/>
      <c r="I3" s="690"/>
      <c r="J3" s="692"/>
      <c r="K3" s="692"/>
      <c r="L3" s="692"/>
      <c r="M3" s="692"/>
      <c r="N3" s="695"/>
      <c r="O3" s="695"/>
      <c r="P3" s="699"/>
      <c r="Q3" s="701"/>
      <c r="R3" s="638"/>
    </row>
    <row r="4" spans="1:18" ht="13.8" thickBot="1" x14ac:dyDescent="0.3">
      <c r="A4" s="638"/>
      <c r="B4" s="638"/>
      <c r="C4" s="638"/>
      <c r="D4" s="638"/>
      <c r="E4" s="687" t="s">
        <v>86</v>
      </c>
      <c r="F4" s="678"/>
      <c r="G4" s="691" t="s">
        <v>392</v>
      </c>
      <c r="H4" s="679"/>
      <c r="I4" s="679"/>
      <c r="J4" s="693" t="s">
        <v>87</v>
      </c>
      <c r="K4" s="693"/>
      <c r="L4" s="634"/>
      <c r="M4" s="634"/>
      <c r="N4" s="696" t="s">
        <v>88</v>
      </c>
      <c r="O4" s="696"/>
      <c r="P4" s="639" t="s">
        <v>89</v>
      </c>
      <c r="Q4" s="640" t="s">
        <v>84</v>
      </c>
      <c r="R4" s="638"/>
    </row>
    <row r="5" spans="1:18" ht="13.8" thickBot="1" x14ac:dyDescent="0.3">
      <c r="A5" s="638"/>
      <c r="B5" s="638"/>
      <c r="C5" s="638"/>
      <c r="D5" s="641" t="s">
        <v>90</v>
      </c>
      <c r="E5" s="688" t="s">
        <v>393</v>
      </c>
      <c r="F5" s="642" t="s">
        <v>394</v>
      </c>
      <c r="G5" s="643" t="s">
        <v>395</v>
      </c>
      <c r="H5" s="643" t="s">
        <v>396</v>
      </c>
      <c r="I5" s="643" t="s">
        <v>397</v>
      </c>
      <c r="J5" s="694" t="s">
        <v>398</v>
      </c>
      <c r="K5" s="694" t="s">
        <v>399</v>
      </c>
      <c r="L5" s="694" t="s">
        <v>400</v>
      </c>
      <c r="M5" s="694" t="s">
        <v>101</v>
      </c>
      <c r="N5" s="644" t="s">
        <v>102</v>
      </c>
      <c r="O5" s="644" t="s">
        <v>401</v>
      </c>
      <c r="P5" s="700" t="s">
        <v>103</v>
      </c>
      <c r="Q5" s="702" t="s">
        <v>91</v>
      </c>
      <c r="R5" s="638"/>
    </row>
    <row r="6" spans="1:18" ht="13.8" thickBot="1" x14ac:dyDescent="0.3">
      <c r="A6" s="638"/>
      <c r="B6" s="638"/>
      <c r="C6" s="638"/>
      <c r="D6" s="680"/>
      <c r="E6" s="645">
        <v>0.2505569996286669</v>
      </c>
      <c r="F6" s="646">
        <v>0.51828815447456367</v>
      </c>
      <c r="G6" s="646">
        <v>3.713330857779428E-4</v>
      </c>
      <c r="H6" s="646">
        <v>0</v>
      </c>
      <c r="I6" s="646">
        <v>2.2651318232454511E-2</v>
      </c>
      <c r="J6" s="646">
        <v>4.2703304864463425E-3</v>
      </c>
      <c r="K6" s="646">
        <v>0.12300408466394355</v>
      </c>
      <c r="L6" s="646">
        <v>4.1496472335685111E-2</v>
      </c>
      <c r="M6" s="646">
        <v>1.3924990716672856E-3</v>
      </c>
      <c r="N6" s="646">
        <v>3.796880802079465E-2</v>
      </c>
      <c r="O6" s="646"/>
      <c r="P6" s="646"/>
      <c r="Q6" s="647">
        <v>1</v>
      </c>
      <c r="R6" s="638"/>
    </row>
    <row r="7" spans="1:18" x14ac:dyDescent="0.25">
      <c r="A7" s="638"/>
      <c r="B7" s="638"/>
      <c r="C7" s="638"/>
      <c r="D7" s="648" t="s">
        <v>92</v>
      </c>
      <c r="E7" s="649">
        <v>0.16997772001485331</v>
      </c>
      <c r="F7" s="650">
        <v>0.33095061269959153</v>
      </c>
      <c r="G7" s="650">
        <v>3.713330857779428E-4</v>
      </c>
      <c r="H7" s="650">
        <v>0</v>
      </c>
      <c r="I7" s="650">
        <v>1.8473821017452655E-2</v>
      </c>
      <c r="J7" s="650">
        <v>3.3419977720014855E-3</v>
      </c>
      <c r="K7" s="650">
        <v>7.9186780542146298E-2</v>
      </c>
      <c r="L7" s="650">
        <v>3.0356479762346827E-2</v>
      </c>
      <c r="M7" s="650">
        <v>1.2068325287783142E-3</v>
      </c>
      <c r="N7" s="650">
        <v>2.4693650204233197E-2</v>
      </c>
      <c r="O7" s="650"/>
      <c r="P7" s="650"/>
      <c r="Q7" s="651">
        <v>0.65855922762718155</v>
      </c>
      <c r="R7" s="638"/>
    </row>
    <row r="8" spans="1:18" x14ac:dyDescent="0.25">
      <c r="A8" s="638"/>
      <c r="B8" s="638"/>
      <c r="C8" s="638"/>
      <c r="D8" s="652" t="s">
        <v>93</v>
      </c>
      <c r="E8" s="653">
        <v>2.0980319346453769E-2</v>
      </c>
      <c r="F8" s="654">
        <v>5.2450798366134421E-2</v>
      </c>
      <c r="G8" s="654">
        <v>0</v>
      </c>
      <c r="H8" s="654">
        <v>0</v>
      </c>
      <c r="I8" s="654">
        <v>8.3549944300037138E-4</v>
      </c>
      <c r="J8" s="654">
        <v>9.2833271444485701E-5</v>
      </c>
      <c r="K8" s="654">
        <v>9.1904938730040849E-3</v>
      </c>
      <c r="L8" s="654">
        <v>2.1351652432231713E-3</v>
      </c>
      <c r="M8" s="654">
        <v>0</v>
      </c>
      <c r="N8" s="654">
        <v>6.1269959153360566E-3</v>
      </c>
      <c r="O8" s="654"/>
      <c r="P8" s="654"/>
      <c r="Q8" s="655">
        <v>9.181210545859636E-2</v>
      </c>
      <c r="R8" s="638"/>
    </row>
    <row r="9" spans="1:18" x14ac:dyDescent="0.25">
      <c r="A9" s="638"/>
      <c r="B9" s="638"/>
      <c r="C9" s="638"/>
      <c r="D9" s="652" t="s">
        <v>94</v>
      </c>
      <c r="E9" s="653">
        <v>5.5699962866691418E-4</v>
      </c>
      <c r="F9" s="654">
        <v>7.4266617155588561E-4</v>
      </c>
      <c r="G9" s="654">
        <v>0</v>
      </c>
      <c r="H9" s="654">
        <v>0</v>
      </c>
      <c r="I9" s="654">
        <v>1.856665428889714E-4</v>
      </c>
      <c r="J9" s="654">
        <v>0</v>
      </c>
      <c r="K9" s="654">
        <v>4.6416635722242852E-4</v>
      </c>
      <c r="L9" s="654">
        <v>0</v>
      </c>
      <c r="M9" s="654">
        <v>0</v>
      </c>
      <c r="N9" s="654">
        <v>0</v>
      </c>
      <c r="O9" s="654"/>
      <c r="P9" s="654"/>
      <c r="Q9" s="655">
        <v>1.9494987003341997E-3</v>
      </c>
      <c r="R9" s="638"/>
    </row>
    <row r="10" spans="1:18" x14ac:dyDescent="0.25">
      <c r="A10" s="638"/>
      <c r="B10" s="638"/>
      <c r="C10" s="638"/>
      <c r="D10" s="652" t="s">
        <v>95</v>
      </c>
      <c r="E10" s="653">
        <v>5.5699962866691422E-3</v>
      </c>
      <c r="F10" s="654">
        <v>1.3367991088005942E-2</v>
      </c>
      <c r="G10" s="654">
        <v>0</v>
      </c>
      <c r="H10" s="654">
        <v>0</v>
      </c>
      <c r="I10" s="654">
        <v>5.5699962866691418E-4</v>
      </c>
      <c r="J10" s="654">
        <v>9.2833271444485701E-5</v>
      </c>
      <c r="K10" s="654">
        <v>2.3208317861121426E-3</v>
      </c>
      <c r="L10" s="654">
        <v>2.7849981433345709E-4</v>
      </c>
      <c r="M10" s="654">
        <v>0</v>
      </c>
      <c r="N10" s="654">
        <v>5.5699962866691418E-4</v>
      </c>
      <c r="O10" s="654"/>
      <c r="P10" s="654"/>
      <c r="Q10" s="655">
        <v>2.2744151503898996E-2</v>
      </c>
      <c r="R10" s="638"/>
    </row>
    <row r="11" spans="1:18" x14ac:dyDescent="0.25">
      <c r="A11" s="638"/>
      <c r="B11" s="638"/>
      <c r="C11" s="638"/>
      <c r="D11" s="652" t="s">
        <v>96</v>
      </c>
      <c r="E11" s="653">
        <v>2.8685480876346082E-2</v>
      </c>
      <c r="F11" s="654">
        <v>6.2198291867805421E-2</v>
      </c>
      <c r="G11" s="654">
        <v>0</v>
      </c>
      <c r="H11" s="654">
        <v>0</v>
      </c>
      <c r="I11" s="654">
        <v>1.4853323431117712E-3</v>
      </c>
      <c r="J11" s="654">
        <v>2.7849981433345709E-4</v>
      </c>
      <c r="K11" s="654">
        <v>1.6524322317118454E-2</v>
      </c>
      <c r="L11" s="654">
        <v>4.6416635722242852E-3</v>
      </c>
      <c r="M11" s="654">
        <v>0</v>
      </c>
      <c r="N11" s="654">
        <v>3.2491645005569996E-3</v>
      </c>
      <c r="O11" s="654"/>
      <c r="P11" s="654"/>
      <c r="Q11" s="655">
        <v>0.11706275529149647</v>
      </c>
      <c r="R11" s="638"/>
    </row>
    <row r="12" spans="1:18" x14ac:dyDescent="0.25">
      <c r="A12" s="638"/>
      <c r="B12" s="638"/>
      <c r="C12" s="638"/>
      <c r="D12" s="652" t="s">
        <v>97</v>
      </c>
      <c r="E12" s="653">
        <v>3.806164129223914E-3</v>
      </c>
      <c r="F12" s="654">
        <v>2.4136650575566285E-3</v>
      </c>
      <c r="G12" s="654">
        <v>0</v>
      </c>
      <c r="H12" s="654">
        <v>0</v>
      </c>
      <c r="I12" s="654">
        <v>9.2833271444485701E-5</v>
      </c>
      <c r="J12" s="654">
        <v>9.2833271444485701E-5</v>
      </c>
      <c r="K12" s="654">
        <v>2.5064983290011139E-3</v>
      </c>
      <c r="L12" s="654">
        <v>1.1139992573338284E-3</v>
      </c>
      <c r="M12" s="654">
        <v>0</v>
      </c>
      <c r="N12" s="654">
        <v>6.4983290011139995E-4</v>
      </c>
      <c r="O12" s="654"/>
      <c r="P12" s="654"/>
      <c r="Q12" s="655">
        <v>1.0675826216115855E-2</v>
      </c>
      <c r="R12" s="638"/>
    </row>
    <row r="13" spans="1:18" x14ac:dyDescent="0.25">
      <c r="A13" s="638"/>
      <c r="B13" s="638"/>
      <c r="C13" s="638"/>
      <c r="D13" s="652" t="s">
        <v>98</v>
      </c>
      <c r="E13" s="653">
        <v>1.6709988860007428E-3</v>
      </c>
      <c r="F13" s="654">
        <v>1.2068325287783142E-3</v>
      </c>
      <c r="G13" s="654">
        <v>0</v>
      </c>
      <c r="H13" s="654">
        <v>0</v>
      </c>
      <c r="I13" s="654">
        <v>9.2833271444485701E-5</v>
      </c>
      <c r="J13" s="654">
        <v>9.2833271444485701E-5</v>
      </c>
      <c r="K13" s="654">
        <v>1.2068325287783142E-3</v>
      </c>
      <c r="L13" s="654">
        <v>8.3549944300037138E-4</v>
      </c>
      <c r="M13" s="654">
        <v>0</v>
      </c>
      <c r="N13" s="654">
        <v>3.713330857779428E-4</v>
      </c>
      <c r="O13" s="654"/>
      <c r="P13" s="654"/>
      <c r="Q13" s="655">
        <v>5.4771630152246568E-3</v>
      </c>
      <c r="R13" s="638"/>
    </row>
    <row r="14" spans="1:18" x14ac:dyDescent="0.25">
      <c r="A14" s="638"/>
      <c r="B14" s="638"/>
      <c r="C14" s="638"/>
      <c r="D14" s="652" t="s">
        <v>99</v>
      </c>
      <c r="E14" s="653">
        <v>0</v>
      </c>
      <c r="F14" s="654">
        <v>0</v>
      </c>
      <c r="G14" s="654">
        <v>0</v>
      </c>
      <c r="H14" s="654">
        <v>0</v>
      </c>
      <c r="I14" s="654">
        <v>0</v>
      </c>
      <c r="J14" s="654">
        <v>0</v>
      </c>
      <c r="K14" s="654">
        <v>9.2833271444485701E-5</v>
      </c>
      <c r="L14" s="654">
        <v>0</v>
      </c>
      <c r="M14" s="654">
        <v>0</v>
      </c>
      <c r="N14" s="654">
        <v>0</v>
      </c>
      <c r="O14" s="654"/>
      <c r="P14" s="654"/>
      <c r="Q14" s="655">
        <v>9.2833271444485701E-5</v>
      </c>
      <c r="R14" s="638"/>
    </row>
    <row r="15" spans="1:18" ht="13.8" thickBot="1" x14ac:dyDescent="0.3">
      <c r="A15" s="638"/>
      <c r="B15" s="638"/>
      <c r="C15" s="638"/>
      <c r="D15" s="656" t="s">
        <v>100</v>
      </c>
      <c r="E15" s="653">
        <v>1.8566654288897141E-3</v>
      </c>
      <c r="F15" s="654">
        <v>1.1139992573338284E-3</v>
      </c>
      <c r="G15" s="654">
        <v>0</v>
      </c>
      <c r="H15" s="654">
        <v>0</v>
      </c>
      <c r="I15" s="654">
        <v>0</v>
      </c>
      <c r="J15" s="654">
        <v>0</v>
      </c>
      <c r="K15" s="654">
        <v>9.2833271444485701E-5</v>
      </c>
      <c r="L15" s="654">
        <v>0</v>
      </c>
      <c r="M15" s="654">
        <v>0</v>
      </c>
      <c r="N15" s="654">
        <v>0</v>
      </c>
      <c r="O15" s="654"/>
      <c r="P15" s="654"/>
      <c r="Q15" s="655">
        <v>3.0634979576680283E-3</v>
      </c>
      <c r="R15" s="638"/>
    </row>
    <row r="16" spans="1:18" ht="13.8" thickBot="1" x14ac:dyDescent="0.3">
      <c r="A16" s="638"/>
      <c r="B16" s="638"/>
      <c r="C16" s="638"/>
      <c r="D16" s="657" t="s">
        <v>402</v>
      </c>
      <c r="E16" s="658">
        <v>1.7452655031563312E-2</v>
      </c>
      <c r="F16" s="659">
        <v>5.384329743780171E-2</v>
      </c>
      <c r="G16" s="659">
        <v>0</v>
      </c>
      <c r="H16" s="659">
        <v>0</v>
      </c>
      <c r="I16" s="659">
        <v>9.2833271444485704E-4</v>
      </c>
      <c r="J16" s="659">
        <v>2.7849981433345709E-4</v>
      </c>
      <c r="K16" s="659">
        <v>1.1418492387671741E-2</v>
      </c>
      <c r="L16" s="659">
        <v>2.1351652432231713E-3</v>
      </c>
      <c r="M16" s="659">
        <v>1.856665428889714E-4</v>
      </c>
      <c r="N16" s="659">
        <v>2.3208317861121426E-3</v>
      </c>
      <c r="O16" s="659"/>
      <c r="P16" s="659"/>
      <c r="Q16" s="660">
        <v>8.8562940958039363E-2</v>
      </c>
      <c r="R16" s="638"/>
    </row>
    <row r="17" spans="1:18" ht="13.8" thickBot="1" x14ac:dyDescent="0.3">
      <c r="A17" s="638"/>
      <c r="B17" s="638"/>
      <c r="C17" s="638"/>
      <c r="D17" s="638"/>
      <c r="E17" s="638"/>
      <c r="F17" s="638"/>
      <c r="G17" s="638"/>
      <c r="H17" s="638"/>
      <c r="I17" s="638"/>
      <c r="J17" s="638"/>
      <c r="K17" s="638"/>
      <c r="L17" s="638"/>
      <c r="M17" s="638"/>
      <c r="N17" s="638"/>
      <c r="O17" s="638"/>
      <c r="P17" s="638"/>
      <c r="Q17" s="638"/>
      <c r="R17" s="638"/>
    </row>
    <row r="18" spans="1:18" ht="13.8" thickBot="1" x14ac:dyDescent="0.3">
      <c r="A18" s="638"/>
      <c r="B18" s="638"/>
      <c r="C18" s="638"/>
      <c r="D18" s="661" t="s">
        <v>84</v>
      </c>
      <c r="E18" s="662">
        <v>10772</v>
      </c>
      <c r="F18" s="663"/>
      <c r="G18" s="663"/>
      <c r="H18" s="663"/>
      <c r="I18" s="663"/>
      <c r="J18" s="663"/>
      <c r="K18" s="663"/>
      <c r="L18" s="663"/>
      <c r="M18" s="663"/>
      <c r="N18" s="663"/>
      <c r="O18" s="663"/>
      <c r="P18" s="663"/>
      <c r="Q18" s="636"/>
      <c r="R18" s="638"/>
    </row>
    <row r="19" spans="1:18" x14ac:dyDescent="0.25">
      <c r="A19" s="638"/>
      <c r="B19" s="638"/>
      <c r="C19" s="638"/>
      <c r="D19" s="664"/>
      <c r="E19" s="664"/>
      <c r="F19" s="663"/>
      <c r="G19" s="663"/>
      <c r="H19" s="663"/>
      <c r="I19" s="663"/>
      <c r="J19" s="663"/>
      <c r="K19" s="663"/>
      <c r="L19" s="663"/>
      <c r="M19" s="663"/>
      <c r="N19" s="663"/>
      <c r="O19" s="663"/>
      <c r="P19" s="663"/>
      <c r="Q19" s="636"/>
      <c r="R19" s="638"/>
    </row>
    <row r="20" spans="1:18" x14ac:dyDescent="0.25">
      <c r="A20" s="638"/>
      <c r="B20" s="638"/>
      <c r="C20" s="638"/>
      <c r="D20" s="663"/>
      <c r="E20"/>
      <c r="F20"/>
      <c r="G20"/>
      <c r="H20"/>
      <c r="I20"/>
      <c r="J20"/>
      <c r="K20"/>
      <c r="L20"/>
      <c r="M20"/>
      <c r="N20"/>
      <c r="O20"/>
      <c r="P20" s="638"/>
      <c r="Q20" s="638"/>
      <c r="R20" s="638"/>
    </row>
    <row r="21" spans="1:18" x14ac:dyDescent="0.25">
      <c r="A21" s="638"/>
      <c r="B21" s="638"/>
      <c r="C21" s="638"/>
      <c r="D21" s="638"/>
      <c r="E21" s="638"/>
      <c r="F21" s="638"/>
      <c r="G21" s="638"/>
      <c r="H21" s="638"/>
      <c r="I21" s="638"/>
      <c r="J21" s="638"/>
      <c r="K21" s="638"/>
      <c r="L21" s="638"/>
      <c r="M21" s="638"/>
      <c r="N21" s="638"/>
      <c r="O21" s="638"/>
      <c r="P21" s="638"/>
      <c r="Q21" s="638"/>
      <c r="R21" s="638"/>
    </row>
    <row r="22" spans="1:18" ht="13.8" thickBot="1" x14ac:dyDescent="0.3">
      <c r="A22" s="638"/>
      <c r="B22" s="638"/>
      <c r="C22" s="638"/>
      <c r="D22" s="638"/>
      <c r="E22"/>
      <c r="F22"/>
      <c r="G22"/>
      <c r="H22"/>
      <c r="I22"/>
      <c r="J22"/>
      <c r="K22"/>
      <c r="L22"/>
      <c r="M22"/>
      <c r="N22"/>
      <c r="O22"/>
      <c r="P22"/>
      <c r="Q22"/>
      <c r="R22" s="638"/>
    </row>
    <row r="23" spans="1:18" ht="12.75" customHeight="1" x14ac:dyDescent="0.25">
      <c r="A23" s="638"/>
      <c r="B23" s="638"/>
      <c r="C23" s="638"/>
      <c r="D23" s="638"/>
      <c r="E23" s="686" t="s">
        <v>86</v>
      </c>
      <c r="F23" s="689"/>
      <c r="G23" s="712" t="s">
        <v>392</v>
      </c>
      <c r="H23" s="690"/>
      <c r="I23" s="690"/>
      <c r="J23" s="713" t="s">
        <v>87</v>
      </c>
      <c r="K23" s="713"/>
      <c r="L23" s="692"/>
      <c r="M23" s="692"/>
      <c r="N23" s="714" t="s">
        <v>88</v>
      </c>
      <c r="O23" s="714"/>
      <c r="P23" s="715" t="s">
        <v>89</v>
      </c>
      <c r="Q23" s="716" t="s">
        <v>84</v>
      </c>
      <c r="R23" s="922" t="s">
        <v>481</v>
      </c>
    </row>
    <row r="24" spans="1:18" ht="13.8" thickBot="1" x14ac:dyDescent="0.3">
      <c r="A24" s="638"/>
      <c r="B24" s="638"/>
      <c r="C24" s="638"/>
      <c r="D24" s="19" t="s">
        <v>403</v>
      </c>
      <c r="E24" s="717" t="s">
        <v>393</v>
      </c>
      <c r="F24" s="718" t="s">
        <v>394</v>
      </c>
      <c r="G24" s="719" t="s">
        <v>395</v>
      </c>
      <c r="H24" s="719" t="s">
        <v>396</v>
      </c>
      <c r="I24" s="719" t="s">
        <v>397</v>
      </c>
      <c r="J24" s="720" t="s">
        <v>398</v>
      </c>
      <c r="K24" s="720" t="s">
        <v>399</v>
      </c>
      <c r="L24" s="720" t="s">
        <v>400</v>
      </c>
      <c r="M24" s="720" t="s">
        <v>101</v>
      </c>
      <c r="N24" s="721" t="s">
        <v>102</v>
      </c>
      <c r="O24" s="721" t="s">
        <v>401</v>
      </c>
      <c r="P24" s="722" t="s">
        <v>103</v>
      </c>
      <c r="Q24" s="723" t="s">
        <v>91</v>
      </c>
      <c r="R24" s="923"/>
    </row>
    <row r="25" spans="1:18" x14ac:dyDescent="0.25">
      <c r="A25" s="638"/>
      <c r="B25" s="638"/>
      <c r="C25" s="638"/>
      <c r="D25" s="682" t="s">
        <v>338</v>
      </c>
      <c r="E25" s="650">
        <v>0.15767634854771784</v>
      </c>
      <c r="F25" s="650">
        <v>0.66804979253112029</v>
      </c>
      <c r="G25" s="650">
        <v>0</v>
      </c>
      <c r="H25" s="650">
        <v>0</v>
      </c>
      <c r="I25" s="650">
        <v>2.0746887966804978E-2</v>
      </c>
      <c r="J25" s="650">
        <v>8.2987551867219917E-3</v>
      </c>
      <c r="K25" s="650">
        <v>7.0539419087136929E-2</v>
      </c>
      <c r="L25" s="650">
        <v>2.4896265560165973E-2</v>
      </c>
      <c r="M25" s="650">
        <v>0</v>
      </c>
      <c r="N25" s="650">
        <v>4.9792531120331947E-2</v>
      </c>
      <c r="O25" s="724"/>
      <c r="P25" s="724"/>
      <c r="Q25" s="681">
        <v>2.2372818418121054E-2</v>
      </c>
      <c r="R25" s="703">
        <v>241</v>
      </c>
    </row>
    <row r="26" spans="1:18" x14ac:dyDescent="0.25">
      <c r="A26" s="638"/>
      <c r="B26" s="638"/>
      <c r="C26" s="638"/>
      <c r="D26" s="683" t="s">
        <v>339</v>
      </c>
      <c r="E26" s="654">
        <v>0.19400352733686066</v>
      </c>
      <c r="F26" s="654">
        <v>0.56613756613756616</v>
      </c>
      <c r="G26" s="654">
        <v>0</v>
      </c>
      <c r="H26" s="654">
        <v>0</v>
      </c>
      <c r="I26" s="654">
        <v>3.7037037037037035E-2</v>
      </c>
      <c r="J26" s="654">
        <v>5.2910052910052907E-3</v>
      </c>
      <c r="K26" s="654">
        <v>0.10758377425044091</v>
      </c>
      <c r="L26" s="654">
        <v>2.4691358024691357E-2</v>
      </c>
      <c r="M26" s="654">
        <v>0</v>
      </c>
      <c r="N26" s="654">
        <v>4.9382716049382713E-2</v>
      </c>
      <c r="O26" s="725"/>
      <c r="P26" s="725"/>
      <c r="Q26" s="697">
        <v>5.2636464909023392E-2</v>
      </c>
      <c r="R26" s="704">
        <v>567</v>
      </c>
    </row>
    <row r="27" spans="1:18" x14ac:dyDescent="0.25">
      <c r="A27" s="638"/>
      <c r="B27" s="638"/>
      <c r="C27" s="638"/>
      <c r="D27" s="683" t="s">
        <v>341</v>
      </c>
      <c r="E27" s="654">
        <v>0.28444444444444444</v>
      </c>
      <c r="F27" s="654">
        <v>0.4622222222222222</v>
      </c>
      <c r="G27" s="654">
        <v>0</v>
      </c>
      <c r="H27" s="654">
        <v>0</v>
      </c>
      <c r="I27" s="654">
        <v>2.6666666666666668E-2</v>
      </c>
      <c r="J27" s="654">
        <v>4.4444444444444444E-3</v>
      </c>
      <c r="K27" s="654">
        <v>0.15111111111111111</v>
      </c>
      <c r="L27" s="654">
        <v>3.5555555555555556E-2</v>
      </c>
      <c r="M27" s="654">
        <v>0</v>
      </c>
      <c r="N27" s="654">
        <v>1.3333333333333334E-2</v>
      </c>
      <c r="O27" s="725"/>
      <c r="P27" s="725"/>
      <c r="Q27" s="697">
        <v>2.0887486075009284E-2</v>
      </c>
      <c r="R27" s="704">
        <v>225</v>
      </c>
    </row>
    <row r="28" spans="1:18" x14ac:dyDescent="0.25">
      <c r="A28" s="638"/>
      <c r="B28" s="638"/>
      <c r="C28" s="638"/>
      <c r="D28" s="684" t="s">
        <v>333</v>
      </c>
      <c r="E28" s="654">
        <v>0.21771217712177121</v>
      </c>
      <c r="F28" s="654">
        <v>0.54612546125461259</v>
      </c>
      <c r="G28" s="654">
        <v>0</v>
      </c>
      <c r="H28" s="654">
        <v>0</v>
      </c>
      <c r="I28" s="654">
        <v>3.6900369003690036E-3</v>
      </c>
      <c r="J28" s="654">
        <v>0</v>
      </c>
      <c r="K28" s="654">
        <v>0.11070110701107011</v>
      </c>
      <c r="L28" s="654">
        <v>5.1660516605166053E-2</v>
      </c>
      <c r="M28" s="654">
        <v>0</v>
      </c>
      <c r="N28" s="654">
        <v>4.0590405904059039E-2</v>
      </c>
      <c r="O28" s="725"/>
      <c r="P28" s="725"/>
      <c r="Q28" s="697">
        <v>2.5157816561455625E-2</v>
      </c>
      <c r="R28" s="704">
        <v>271</v>
      </c>
    </row>
    <row r="29" spans="1:18" x14ac:dyDescent="0.25">
      <c r="A29" s="638"/>
      <c r="B29" s="638"/>
      <c r="C29" s="638"/>
      <c r="D29" s="683" t="s">
        <v>358</v>
      </c>
      <c r="E29" s="654">
        <v>0.21666666666666667</v>
      </c>
      <c r="F29" s="654">
        <v>0.53333333333333333</v>
      </c>
      <c r="G29" s="654">
        <v>0</v>
      </c>
      <c r="H29" s="654">
        <v>0</v>
      </c>
      <c r="I29" s="654">
        <v>0</v>
      </c>
      <c r="J29" s="654">
        <v>8.3333333333333332E-3</v>
      </c>
      <c r="K29" s="654">
        <v>0.17499999999999999</v>
      </c>
      <c r="L29" s="654">
        <v>3.3333333333333333E-2</v>
      </c>
      <c r="M29" s="654">
        <v>0</v>
      </c>
      <c r="N29" s="654">
        <v>3.3333333333333333E-2</v>
      </c>
      <c r="O29" s="725"/>
      <c r="P29" s="725"/>
      <c r="Q29" s="697">
        <v>1.1139992573338284E-2</v>
      </c>
      <c r="R29" s="704">
        <v>120</v>
      </c>
    </row>
    <row r="30" spans="1:18" x14ac:dyDescent="0.25">
      <c r="A30" s="638"/>
      <c r="B30" s="638"/>
      <c r="C30" s="638"/>
      <c r="D30" s="683" t="s">
        <v>351</v>
      </c>
      <c r="E30" s="654">
        <v>0.27713178294573643</v>
      </c>
      <c r="F30" s="654">
        <v>0.51937984496124034</v>
      </c>
      <c r="G30" s="654">
        <v>0</v>
      </c>
      <c r="H30" s="654">
        <v>0</v>
      </c>
      <c r="I30" s="654">
        <v>7.7519379844961239E-3</v>
      </c>
      <c r="J30" s="654">
        <v>3.875968992248062E-3</v>
      </c>
      <c r="K30" s="654">
        <v>0.11627906976744186</v>
      </c>
      <c r="L30" s="654">
        <v>3.6821705426356592E-2</v>
      </c>
      <c r="M30" s="654">
        <v>0</v>
      </c>
      <c r="N30" s="654">
        <v>2.1317829457364341E-2</v>
      </c>
      <c r="O30" s="725"/>
      <c r="P30" s="725"/>
      <c r="Q30" s="697">
        <v>4.7901968065354621E-2</v>
      </c>
      <c r="R30" s="704">
        <v>516</v>
      </c>
    </row>
    <row r="31" spans="1:18" x14ac:dyDescent="0.25">
      <c r="A31" s="638"/>
      <c r="B31" s="638"/>
      <c r="C31" s="638"/>
      <c r="D31" s="683" t="s">
        <v>342</v>
      </c>
      <c r="E31" s="654">
        <v>0.23636363636363636</v>
      </c>
      <c r="F31" s="654">
        <v>0.48</v>
      </c>
      <c r="G31" s="654">
        <v>0</v>
      </c>
      <c r="H31" s="654">
        <v>0</v>
      </c>
      <c r="I31" s="654">
        <v>4.7272727272727272E-2</v>
      </c>
      <c r="J31" s="654">
        <v>0</v>
      </c>
      <c r="K31" s="654">
        <v>9.8181818181818176E-2</v>
      </c>
      <c r="L31" s="654">
        <v>4.7272727272727272E-2</v>
      </c>
      <c r="M31" s="654">
        <v>0</v>
      </c>
      <c r="N31" s="654">
        <v>9.0909090909090912E-2</v>
      </c>
      <c r="O31" s="725"/>
      <c r="P31" s="725"/>
      <c r="Q31" s="697">
        <v>2.552914964723357E-2</v>
      </c>
      <c r="R31" s="704">
        <v>275</v>
      </c>
    </row>
    <row r="32" spans="1:18" x14ac:dyDescent="0.25">
      <c r="A32" s="638"/>
      <c r="B32" s="638"/>
      <c r="C32" s="638"/>
      <c r="D32" s="683" t="s">
        <v>349</v>
      </c>
      <c r="E32" s="654">
        <v>0.3723849372384937</v>
      </c>
      <c r="F32" s="654">
        <v>0.49372384937238495</v>
      </c>
      <c r="G32" s="654">
        <v>0</v>
      </c>
      <c r="H32" s="654">
        <v>0</v>
      </c>
      <c r="I32" s="654">
        <v>2.5104602510460251E-2</v>
      </c>
      <c r="J32" s="654">
        <v>0</v>
      </c>
      <c r="K32" s="654">
        <v>5.8577405857740586E-2</v>
      </c>
      <c r="L32" s="654">
        <v>2.0920502092050208E-2</v>
      </c>
      <c r="M32" s="654">
        <v>8.368200836820083E-3</v>
      </c>
      <c r="N32" s="654">
        <v>2.0920502092050208E-2</v>
      </c>
      <c r="O32" s="725"/>
      <c r="P32" s="725"/>
      <c r="Q32" s="697">
        <v>2.2187151875232083E-2</v>
      </c>
      <c r="R32" s="704">
        <v>239</v>
      </c>
    </row>
    <row r="33" spans="1:18" x14ac:dyDescent="0.25">
      <c r="A33" s="638"/>
      <c r="B33" s="638"/>
      <c r="C33" s="638"/>
      <c r="D33" s="683" t="s">
        <v>356</v>
      </c>
      <c r="E33" s="654">
        <v>0.29107981220657275</v>
      </c>
      <c r="F33" s="654">
        <v>0.55868544600938963</v>
      </c>
      <c r="G33" s="654">
        <v>0</v>
      </c>
      <c r="H33" s="654">
        <v>0</v>
      </c>
      <c r="I33" s="654">
        <v>9.3896713615023476E-3</v>
      </c>
      <c r="J33" s="654">
        <v>0</v>
      </c>
      <c r="K33" s="654">
        <v>9.8591549295774641E-2</v>
      </c>
      <c r="L33" s="654">
        <v>3.2863849765258218E-2</v>
      </c>
      <c r="M33" s="654">
        <v>0</v>
      </c>
      <c r="N33" s="654">
        <v>9.3896713615023476E-3</v>
      </c>
      <c r="O33" s="725"/>
      <c r="P33" s="725"/>
      <c r="Q33" s="697">
        <v>1.9773486817675455E-2</v>
      </c>
      <c r="R33" s="704">
        <v>213</v>
      </c>
    </row>
    <row r="34" spans="1:18" x14ac:dyDescent="0.25">
      <c r="A34" s="638"/>
      <c r="B34" s="638"/>
      <c r="C34" s="638"/>
      <c r="D34" s="683" t="s">
        <v>345</v>
      </c>
      <c r="E34" s="654">
        <v>0.1894273127753304</v>
      </c>
      <c r="F34" s="654">
        <v>0.53303964757709255</v>
      </c>
      <c r="G34" s="654">
        <v>0</v>
      </c>
      <c r="H34" s="654">
        <v>0</v>
      </c>
      <c r="I34" s="654">
        <v>1.7621145374449341E-2</v>
      </c>
      <c r="J34" s="654">
        <v>0</v>
      </c>
      <c r="K34" s="654">
        <v>0.19823788546255505</v>
      </c>
      <c r="L34" s="654">
        <v>4.405286343612335E-2</v>
      </c>
      <c r="M34" s="654">
        <v>8.8105726872246704E-3</v>
      </c>
      <c r="N34" s="654">
        <v>4.4052863436123352E-3</v>
      </c>
      <c r="O34" s="725"/>
      <c r="P34" s="725"/>
      <c r="Q34" s="697">
        <v>2.1073152617898255E-2</v>
      </c>
      <c r="R34" s="704">
        <v>227</v>
      </c>
    </row>
    <row r="35" spans="1:18" x14ac:dyDescent="0.25">
      <c r="A35" s="638"/>
      <c r="B35" s="638"/>
      <c r="C35" s="638"/>
      <c r="D35" s="683" t="s">
        <v>354</v>
      </c>
      <c r="E35" s="654">
        <v>0.21359223300970873</v>
      </c>
      <c r="F35" s="654">
        <v>0.59223300970873782</v>
      </c>
      <c r="G35" s="654">
        <v>0</v>
      </c>
      <c r="H35" s="654">
        <v>0</v>
      </c>
      <c r="I35" s="654">
        <v>2.4271844660194174E-2</v>
      </c>
      <c r="J35" s="654">
        <v>0</v>
      </c>
      <c r="K35" s="654">
        <v>5.3398058252427182E-2</v>
      </c>
      <c r="L35" s="654">
        <v>7.281553398058252E-2</v>
      </c>
      <c r="M35" s="654">
        <v>4.8543689320388345E-3</v>
      </c>
      <c r="N35" s="654">
        <v>3.8834951456310676E-2</v>
      </c>
      <c r="O35" s="725"/>
      <c r="P35" s="725"/>
      <c r="Q35" s="697">
        <v>1.9123653917564053E-2</v>
      </c>
      <c r="R35" s="704">
        <v>206</v>
      </c>
    </row>
    <row r="36" spans="1:18" x14ac:dyDescent="0.25">
      <c r="A36" s="638"/>
      <c r="B36" s="638"/>
      <c r="C36" s="638"/>
      <c r="D36" s="683" t="s">
        <v>344</v>
      </c>
      <c r="E36" s="654">
        <v>0.17696160267111852</v>
      </c>
      <c r="F36" s="654">
        <v>0.56594323873121866</v>
      </c>
      <c r="G36" s="654">
        <v>1.6694490818030051E-3</v>
      </c>
      <c r="H36" s="654">
        <v>0</v>
      </c>
      <c r="I36" s="654">
        <v>1.6694490818030049E-2</v>
      </c>
      <c r="J36" s="654">
        <v>6.6777963272120202E-3</v>
      </c>
      <c r="K36" s="654">
        <v>0.12520868113522537</v>
      </c>
      <c r="L36" s="654">
        <v>4.340567612687813E-2</v>
      </c>
      <c r="M36" s="654">
        <v>1.6694490818030051E-3</v>
      </c>
      <c r="N36" s="654">
        <v>6.0100166944908183E-2</v>
      </c>
      <c r="O36" s="725"/>
      <c r="P36" s="725"/>
      <c r="Q36" s="697">
        <v>5.5607129595246933E-2</v>
      </c>
      <c r="R36" s="704">
        <v>599</v>
      </c>
    </row>
    <row r="37" spans="1:18" x14ac:dyDescent="0.25">
      <c r="A37" s="638"/>
      <c r="B37" s="638"/>
      <c r="C37" s="638"/>
      <c r="D37" s="683" t="s">
        <v>362</v>
      </c>
      <c r="E37" s="654">
        <v>0.29241877256317689</v>
      </c>
      <c r="F37" s="654">
        <v>0.46570397111913359</v>
      </c>
      <c r="G37" s="654">
        <v>0</v>
      </c>
      <c r="H37" s="654">
        <v>0</v>
      </c>
      <c r="I37" s="654">
        <v>1.444043321299639E-2</v>
      </c>
      <c r="J37" s="654">
        <v>0</v>
      </c>
      <c r="K37" s="654">
        <v>0.1299638989169675</v>
      </c>
      <c r="L37" s="654">
        <v>5.0541516245487361E-2</v>
      </c>
      <c r="M37" s="654">
        <v>3.6101083032490976E-3</v>
      </c>
      <c r="N37" s="654">
        <v>3.9711191335740074E-2</v>
      </c>
      <c r="O37" s="725"/>
      <c r="P37" s="725"/>
      <c r="Q37" s="697">
        <v>2.5714816190122541E-2</v>
      </c>
      <c r="R37" s="704">
        <v>277</v>
      </c>
    </row>
    <row r="38" spans="1:18" x14ac:dyDescent="0.25">
      <c r="A38" s="638"/>
      <c r="B38" s="638"/>
      <c r="C38" s="638"/>
      <c r="D38" s="683" t="s">
        <v>343</v>
      </c>
      <c r="E38" s="654">
        <v>0.22998544395924309</v>
      </c>
      <c r="F38" s="654">
        <v>0.51528384279475981</v>
      </c>
      <c r="G38" s="654">
        <v>2.911208151382824E-3</v>
      </c>
      <c r="H38" s="654">
        <v>0</v>
      </c>
      <c r="I38" s="654">
        <v>2.1834061135371178E-2</v>
      </c>
      <c r="J38" s="654">
        <v>4.3668122270742356E-3</v>
      </c>
      <c r="K38" s="654">
        <v>0.1339155749636099</v>
      </c>
      <c r="L38" s="654">
        <v>6.2590975254730716E-2</v>
      </c>
      <c r="M38" s="654">
        <v>2.911208151382824E-3</v>
      </c>
      <c r="N38" s="654">
        <v>2.6200873362445413E-2</v>
      </c>
      <c r="O38" s="725"/>
      <c r="P38" s="725"/>
      <c r="Q38" s="697">
        <v>6.3776457482361673E-2</v>
      </c>
      <c r="R38" s="704">
        <v>687</v>
      </c>
    </row>
    <row r="39" spans="1:18" x14ac:dyDescent="0.25">
      <c r="A39" s="638"/>
      <c r="B39" s="638"/>
      <c r="C39" s="638"/>
      <c r="D39" s="683" t="s">
        <v>352</v>
      </c>
      <c r="E39" s="654">
        <v>0.27715355805243447</v>
      </c>
      <c r="F39" s="654">
        <v>0.43445692883895132</v>
      </c>
      <c r="G39" s="654">
        <v>0</v>
      </c>
      <c r="H39" s="654">
        <v>0</v>
      </c>
      <c r="I39" s="654">
        <v>5.2434456928838954E-2</v>
      </c>
      <c r="J39" s="654">
        <v>7.4906367041198503E-3</v>
      </c>
      <c r="K39" s="654">
        <v>0.12983770287141075</v>
      </c>
      <c r="L39" s="654">
        <v>4.6192259675405745E-2</v>
      </c>
      <c r="M39" s="654">
        <v>1.2484394506866417E-3</v>
      </c>
      <c r="N39" s="654">
        <v>4.9937578027465665E-2</v>
      </c>
      <c r="O39" s="725"/>
      <c r="P39" s="725"/>
      <c r="Q39" s="697">
        <v>7.4359450427033055E-2</v>
      </c>
      <c r="R39" s="704">
        <v>801</v>
      </c>
    </row>
    <row r="40" spans="1:18" x14ac:dyDescent="0.25">
      <c r="A40" s="638"/>
      <c r="B40" s="638"/>
      <c r="C40" s="638"/>
      <c r="D40" s="683" t="s">
        <v>334</v>
      </c>
      <c r="E40" s="654">
        <v>0.20461384152457371</v>
      </c>
      <c r="F40" s="654">
        <v>0.59378134403209626</v>
      </c>
      <c r="G40" s="654">
        <v>0</v>
      </c>
      <c r="H40" s="654">
        <v>0</v>
      </c>
      <c r="I40" s="654">
        <v>7.0210631895687063E-3</v>
      </c>
      <c r="J40" s="654">
        <v>3.009027081243731E-3</v>
      </c>
      <c r="K40" s="654">
        <v>0.10732196589769308</v>
      </c>
      <c r="L40" s="654">
        <v>3.3099297893681046E-2</v>
      </c>
      <c r="M40" s="654">
        <v>0</v>
      </c>
      <c r="N40" s="654">
        <v>3.3099297893681046E-2</v>
      </c>
      <c r="O40" s="725"/>
      <c r="P40" s="725"/>
      <c r="Q40" s="697">
        <v>9.2554771630152244E-2</v>
      </c>
      <c r="R40" s="704">
        <v>997</v>
      </c>
    </row>
    <row r="41" spans="1:18" x14ac:dyDescent="0.25">
      <c r="A41" s="638"/>
      <c r="B41" s="638"/>
      <c r="C41" s="638"/>
      <c r="D41" s="683" t="s">
        <v>355</v>
      </c>
      <c r="E41" s="654">
        <v>0.29927007299270075</v>
      </c>
      <c r="F41" s="654">
        <v>0.43065693430656932</v>
      </c>
      <c r="G41" s="654">
        <v>0</v>
      </c>
      <c r="H41" s="654">
        <v>0</v>
      </c>
      <c r="I41" s="654">
        <v>2.1897810218978103E-2</v>
      </c>
      <c r="J41" s="654">
        <v>7.2992700729927005E-3</v>
      </c>
      <c r="K41" s="654">
        <v>0.10218978102189781</v>
      </c>
      <c r="L41" s="654">
        <v>6.569343065693431E-2</v>
      </c>
      <c r="M41" s="654">
        <v>0</v>
      </c>
      <c r="N41" s="654">
        <v>7.2992700729927001E-2</v>
      </c>
      <c r="O41" s="725"/>
      <c r="P41" s="725"/>
      <c r="Q41" s="697">
        <v>1.2718158187894542E-2</v>
      </c>
      <c r="R41" s="704">
        <v>137</v>
      </c>
    </row>
    <row r="42" spans="1:18" x14ac:dyDescent="0.25">
      <c r="A42" s="638"/>
      <c r="B42" s="638"/>
      <c r="C42" s="638"/>
      <c r="D42" s="683" t="s">
        <v>289</v>
      </c>
      <c r="E42" s="654">
        <v>0.33043478260869563</v>
      </c>
      <c r="F42" s="654">
        <v>0.5043478260869565</v>
      </c>
      <c r="G42" s="654">
        <v>0</v>
      </c>
      <c r="H42" s="654">
        <v>0</v>
      </c>
      <c r="I42" s="654">
        <v>1.3043478260869565E-2</v>
      </c>
      <c r="J42" s="654">
        <v>4.3478260869565218E-3</v>
      </c>
      <c r="K42" s="654">
        <v>0.1</v>
      </c>
      <c r="L42" s="654">
        <v>3.4782608695652174E-2</v>
      </c>
      <c r="M42" s="654">
        <v>0</v>
      </c>
      <c r="N42" s="654">
        <v>1.3043478260869565E-2</v>
      </c>
      <c r="O42" s="725"/>
      <c r="P42" s="725"/>
      <c r="Q42" s="697">
        <v>2.1351652432231711E-2</v>
      </c>
      <c r="R42" s="704">
        <v>230</v>
      </c>
    </row>
    <row r="43" spans="1:18" x14ac:dyDescent="0.25">
      <c r="A43" s="638"/>
      <c r="B43" s="638"/>
      <c r="C43" s="638"/>
      <c r="D43" s="683" t="s">
        <v>290</v>
      </c>
      <c r="E43" s="654">
        <v>0.21501706484641639</v>
      </c>
      <c r="F43" s="654">
        <v>0.57679180887372017</v>
      </c>
      <c r="G43" s="654">
        <v>0</v>
      </c>
      <c r="H43" s="654">
        <v>0</v>
      </c>
      <c r="I43" s="654">
        <v>2.7303754266211604E-2</v>
      </c>
      <c r="J43" s="654">
        <v>3.4129692832764505E-3</v>
      </c>
      <c r="K43" s="654">
        <v>9.556313993174062E-2</v>
      </c>
      <c r="L43" s="654">
        <v>3.7542662116040959E-2</v>
      </c>
      <c r="M43" s="654">
        <v>0</v>
      </c>
      <c r="N43" s="654">
        <v>2.7303754266211604E-2</v>
      </c>
      <c r="O43" s="725"/>
      <c r="P43" s="725"/>
      <c r="Q43" s="697">
        <v>2.7200148533234311E-2</v>
      </c>
      <c r="R43" s="704">
        <v>293</v>
      </c>
    </row>
    <row r="44" spans="1:18" x14ac:dyDescent="0.25">
      <c r="A44" s="638"/>
      <c r="B44" s="638"/>
      <c r="C44" s="638"/>
      <c r="D44" s="683" t="s">
        <v>348</v>
      </c>
      <c r="E44" s="654">
        <v>0.30566037735849055</v>
      </c>
      <c r="F44" s="654">
        <v>0.46037735849056605</v>
      </c>
      <c r="G44" s="654">
        <v>0</v>
      </c>
      <c r="H44" s="654">
        <v>0</v>
      </c>
      <c r="I44" s="654">
        <v>3.3962264150943396E-2</v>
      </c>
      <c r="J44" s="654">
        <v>7.5471698113207548E-3</v>
      </c>
      <c r="K44" s="654">
        <v>9.056603773584905E-2</v>
      </c>
      <c r="L44" s="654">
        <v>4.5283018867924525E-2</v>
      </c>
      <c r="M44" s="654">
        <v>0</v>
      </c>
      <c r="N44" s="654">
        <v>5.2830188679245285E-2</v>
      </c>
      <c r="O44" s="725"/>
      <c r="P44" s="725"/>
      <c r="Q44" s="697">
        <v>2.4600816932788712E-2</v>
      </c>
      <c r="R44" s="704">
        <v>265</v>
      </c>
    </row>
    <row r="45" spans="1:18" x14ac:dyDescent="0.25">
      <c r="A45" s="638"/>
      <c r="B45" s="638"/>
      <c r="C45" s="638"/>
      <c r="D45" s="683" t="s">
        <v>359</v>
      </c>
      <c r="E45" s="654">
        <v>0.36546184738955823</v>
      </c>
      <c r="F45" s="654">
        <v>0.39156626506024095</v>
      </c>
      <c r="G45" s="654">
        <v>0</v>
      </c>
      <c r="H45" s="654">
        <v>0</v>
      </c>
      <c r="I45" s="654">
        <v>3.614457831325301E-2</v>
      </c>
      <c r="J45" s="654">
        <v>6.024096385542169E-3</v>
      </c>
      <c r="K45" s="654">
        <v>0.12851405622489959</v>
      </c>
      <c r="L45" s="654">
        <v>3.4136546184738957E-2</v>
      </c>
      <c r="M45" s="654">
        <v>0</v>
      </c>
      <c r="N45" s="654">
        <v>3.614457831325301E-2</v>
      </c>
      <c r="O45" s="725"/>
      <c r="P45" s="725"/>
      <c r="Q45" s="697">
        <v>4.6230969179353883E-2</v>
      </c>
      <c r="R45" s="704">
        <v>498</v>
      </c>
    </row>
    <row r="46" spans="1:18" x14ac:dyDescent="0.25">
      <c r="A46" s="638"/>
      <c r="B46" s="638"/>
      <c r="C46" s="638"/>
      <c r="D46" s="683" t="s">
        <v>337</v>
      </c>
      <c r="E46" s="654">
        <v>0.21476510067114093</v>
      </c>
      <c r="F46" s="654">
        <v>0.47651006711409394</v>
      </c>
      <c r="G46" s="654">
        <v>0</v>
      </c>
      <c r="H46" s="654">
        <v>0</v>
      </c>
      <c r="I46" s="654">
        <v>0</v>
      </c>
      <c r="J46" s="654">
        <v>6.7114093959731542E-3</v>
      </c>
      <c r="K46" s="654">
        <v>0.16107382550335569</v>
      </c>
      <c r="L46" s="654">
        <v>2.6845637583892617E-2</v>
      </c>
      <c r="M46" s="654">
        <v>0</v>
      </c>
      <c r="N46" s="654">
        <v>0.10067114093959731</v>
      </c>
      <c r="O46" s="725"/>
      <c r="P46" s="725"/>
      <c r="Q46" s="697">
        <v>1.3832157445228369E-2</v>
      </c>
      <c r="R46" s="704">
        <v>149</v>
      </c>
    </row>
    <row r="47" spans="1:18" x14ac:dyDescent="0.25">
      <c r="A47" s="638"/>
      <c r="B47" s="638"/>
      <c r="C47" s="638"/>
      <c r="D47" s="683" t="s">
        <v>340</v>
      </c>
      <c r="E47" s="654">
        <v>0.18627450980392157</v>
      </c>
      <c r="F47" s="654">
        <v>0.57843137254901966</v>
      </c>
      <c r="G47" s="654">
        <v>0</v>
      </c>
      <c r="H47" s="654">
        <v>0</v>
      </c>
      <c r="I47" s="654">
        <v>1.7156862745098041E-2</v>
      </c>
      <c r="J47" s="654">
        <v>0</v>
      </c>
      <c r="K47" s="654">
        <v>0.14460784313725492</v>
      </c>
      <c r="L47" s="654">
        <v>2.9411764705882353E-2</v>
      </c>
      <c r="M47" s="654">
        <v>2.4509803921568627E-3</v>
      </c>
      <c r="N47" s="654">
        <v>2.4509803921568627E-2</v>
      </c>
      <c r="O47" s="725"/>
      <c r="P47" s="725"/>
      <c r="Q47" s="697">
        <v>3.7875974749350165E-2</v>
      </c>
      <c r="R47" s="704">
        <v>408</v>
      </c>
    </row>
    <row r="48" spans="1:18" x14ac:dyDescent="0.25">
      <c r="A48" s="638"/>
      <c r="B48" s="638"/>
      <c r="C48" s="638"/>
      <c r="D48" s="683" t="s">
        <v>353</v>
      </c>
      <c r="E48" s="654">
        <v>0.29963898916967507</v>
      </c>
      <c r="F48" s="654">
        <v>0.41877256317689532</v>
      </c>
      <c r="G48" s="654">
        <v>3.6101083032490976E-3</v>
      </c>
      <c r="H48" s="654">
        <v>0</v>
      </c>
      <c r="I48" s="654">
        <v>2.8880866425992781E-2</v>
      </c>
      <c r="J48" s="654">
        <v>7.2202166064981952E-3</v>
      </c>
      <c r="K48" s="654">
        <v>0.11191335740072202</v>
      </c>
      <c r="L48" s="654">
        <v>6.1371841155234655E-2</v>
      </c>
      <c r="M48" s="654">
        <v>0</v>
      </c>
      <c r="N48" s="654">
        <v>6.8592057761732855E-2</v>
      </c>
      <c r="O48" s="725"/>
      <c r="P48" s="725"/>
      <c r="Q48" s="697">
        <v>2.5714816190122541E-2</v>
      </c>
      <c r="R48" s="704">
        <v>277</v>
      </c>
    </row>
    <row r="49" spans="1:18" x14ac:dyDescent="0.25">
      <c r="A49" s="638"/>
      <c r="B49" s="638"/>
      <c r="C49" s="638"/>
      <c r="D49" s="683" t="s">
        <v>347</v>
      </c>
      <c r="E49" s="654">
        <v>0.21533923303834809</v>
      </c>
      <c r="F49" s="654">
        <v>0.5752212389380531</v>
      </c>
      <c r="G49" s="654">
        <v>0</v>
      </c>
      <c r="H49" s="654">
        <v>0</v>
      </c>
      <c r="I49" s="654">
        <v>2.0648967551622419E-2</v>
      </c>
      <c r="J49" s="654">
        <v>2.9498525073746312E-3</v>
      </c>
      <c r="K49" s="654">
        <v>0.11504424778761062</v>
      </c>
      <c r="L49" s="654">
        <v>2.9498525073746312E-2</v>
      </c>
      <c r="M49" s="654">
        <v>0</v>
      </c>
      <c r="N49" s="654">
        <v>2.359882005899705E-2</v>
      </c>
      <c r="O49" s="725"/>
      <c r="P49" s="725"/>
      <c r="Q49" s="697">
        <v>3.1470479019680656E-2</v>
      </c>
      <c r="R49" s="704">
        <v>339</v>
      </c>
    </row>
    <row r="50" spans="1:18" x14ac:dyDescent="0.25">
      <c r="A50" s="638"/>
      <c r="B50" s="638"/>
      <c r="C50" s="638"/>
      <c r="D50" s="683" t="s">
        <v>336</v>
      </c>
      <c r="E50" s="654">
        <v>0.1111111111111111</v>
      </c>
      <c r="F50" s="654">
        <v>0.64814814814814814</v>
      </c>
      <c r="G50" s="654">
        <v>0</v>
      </c>
      <c r="H50" s="654">
        <v>0</v>
      </c>
      <c r="I50" s="654">
        <v>9.2592592592592587E-3</v>
      </c>
      <c r="J50" s="654">
        <v>0</v>
      </c>
      <c r="K50" s="654">
        <v>0.1388888888888889</v>
      </c>
      <c r="L50" s="654">
        <v>3.7037037037037035E-2</v>
      </c>
      <c r="M50" s="654">
        <v>0</v>
      </c>
      <c r="N50" s="654">
        <v>4.6296296296296294E-2</v>
      </c>
      <c r="O50" s="725"/>
      <c r="P50" s="725"/>
      <c r="Q50" s="697">
        <v>1.0025993316004456E-2</v>
      </c>
      <c r="R50" s="704">
        <v>108</v>
      </c>
    </row>
    <row r="51" spans="1:18" x14ac:dyDescent="0.25">
      <c r="A51" s="638"/>
      <c r="B51" s="638"/>
      <c r="C51" s="638"/>
      <c r="D51" s="683" t="s">
        <v>350</v>
      </c>
      <c r="E51" s="654">
        <v>0.21074380165289255</v>
      </c>
      <c r="F51" s="654">
        <v>0.52479338842975209</v>
      </c>
      <c r="G51" s="654">
        <v>0</v>
      </c>
      <c r="H51" s="654">
        <v>0</v>
      </c>
      <c r="I51" s="654">
        <v>2.8925619834710745E-2</v>
      </c>
      <c r="J51" s="654">
        <v>8.2644628099173556E-3</v>
      </c>
      <c r="K51" s="654">
        <v>0.128099173553719</v>
      </c>
      <c r="L51" s="654">
        <v>4.5454545454545456E-2</v>
      </c>
      <c r="M51" s="654">
        <v>0</v>
      </c>
      <c r="N51" s="654">
        <v>3.3057851239669422E-2</v>
      </c>
      <c r="O51" s="725"/>
      <c r="P51" s="725"/>
      <c r="Q51" s="697">
        <v>2.246565168956554E-2</v>
      </c>
      <c r="R51" s="704">
        <v>242</v>
      </c>
    </row>
    <row r="52" spans="1:18" x14ac:dyDescent="0.25">
      <c r="A52" s="638"/>
      <c r="B52" s="638"/>
      <c r="C52" s="638"/>
      <c r="D52" s="683" t="s">
        <v>360</v>
      </c>
      <c r="E52" s="654">
        <v>0.30693069306930693</v>
      </c>
      <c r="F52" s="654">
        <v>0.43366336633663366</v>
      </c>
      <c r="G52" s="654">
        <v>0</v>
      </c>
      <c r="H52" s="654">
        <v>0</v>
      </c>
      <c r="I52" s="654">
        <v>3.7623762376237622E-2</v>
      </c>
      <c r="J52" s="654">
        <v>9.9009900990099011E-3</v>
      </c>
      <c r="K52" s="654">
        <v>0.13465346534653466</v>
      </c>
      <c r="L52" s="654">
        <v>4.1584158415841586E-2</v>
      </c>
      <c r="M52" s="654">
        <v>1.9801980198019802E-3</v>
      </c>
      <c r="N52" s="654">
        <v>2.5742574257425741E-2</v>
      </c>
      <c r="O52" s="725"/>
      <c r="P52" s="725"/>
      <c r="Q52" s="697">
        <v>4.6880802079465281E-2</v>
      </c>
      <c r="R52" s="704">
        <v>505</v>
      </c>
    </row>
    <row r="53" spans="1:18" x14ac:dyDescent="0.25">
      <c r="A53" s="638"/>
      <c r="B53" s="638"/>
      <c r="C53" s="638"/>
      <c r="D53" s="683" t="s">
        <v>361</v>
      </c>
      <c r="E53" s="654">
        <v>0.2696629213483146</v>
      </c>
      <c r="F53" s="654">
        <v>0.47752808988764045</v>
      </c>
      <c r="G53" s="654">
        <v>0</v>
      </c>
      <c r="H53" s="654">
        <v>0</v>
      </c>
      <c r="I53" s="654">
        <v>5.6179775280898875E-3</v>
      </c>
      <c r="J53" s="654">
        <v>5.6179775280898875E-3</v>
      </c>
      <c r="K53" s="654">
        <v>0.16292134831460675</v>
      </c>
      <c r="L53" s="654">
        <v>3.3707865168539325E-2</v>
      </c>
      <c r="M53" s="654">
        <v>1.1235955056179775E-2</v>
      </c>
      <c r="N53" s="654">
        <v>3.3707865168539325E-2</v>
      </c>
      <c r="O53" s="725"/>
      <c r="P53" s="725"/>
      <c r="Q53" s="697">
        <v>1.6524322317118454E-2</v>
      </c>
      <c r="R53" s="704">
        <v>178</v>
      </c>
    </row>
    <row r="54" spans="1:18" x14ac:dyDescent="0.25">
      <c r="A54" s="638"/>
      <c r="B54" s="638"/>
      <c r="C54" s="638"/>
      <c r="D54" s="683" t="s">
        <v>357</v>
      </c>
      <c r="E54" s="654">
        <v>0.21985815602836881</v>
      </c>
      <c r="F54" s="654">
        <v>0.47517730496453903</v>
      </c>
      <c r="G54" s="654">
        <v>0</v>
      </c>
      <c r="H54" s="654">
        <v>0</v>
      </c>
      <c r="I54" s="654">
        <v>2.1276595744680851E-2</v>
      </c>
      <c r="J54" s="654">
        <v>7.0921985815602835E-3</v>
      </c>
      <c r="K54" s="654">
        <v>0.16312056737588654</v>
      </c>
      <c r="L54" s="654">
        <v>3.5460992907801421E-2</v>
      </c>
      <c r="M54" s="654">
        <v>7.0921985815602835E-3</v>
      </c>
      <c r="N54" s="654">
        <v>7.0921985815602842E-2</v>
      </c>
      <c r="O54" s="725"/>
      <c r="P54" s="725"/>
      <c r="Q54" s="697">
        <v>1.3089491273672484E-2</v>
      </c>
      <c r="R54" s="704">
        <v>141</v>
      </c>
    </row>
    <row r="55" spans="1:18" x14ac:dyDescent="0.25">
      <c r="A55" s="638"/>
      <c r="B55" s="638"/>
      <c r="C55" s="638"/>
      <c r="D55" s="683" t="s">
        <v>346</v>
      </c>
      <c r="E55" s="654">
        <v>0.29955947136563876</v>
      </c>
      <c r="F55" s="654">
        <v>0.42290748898678415</v>
      </c>
      <c r="G55" s="654">
        <v>0</v>
      </c>
      <c r="H55" s="654">
        <v>0</v>
      </c>
      <c r="I55" s="654">
        <v>2.2026431718061675E-2</v>
      </c>
      <c r="J55" s="654">
        <v>0</v>
      </c>
      <c r="K55" s="654">
        <v>0.18502202643171806</v>
      </c>
      <c r="L55" s="654">
        <v>4.405286343612335E-2</v>
      </c>
      <c r="M55" s="654">
        <v>0</v>
      </c>
      <c r="N55" s="654">
        <v>2.643171806167401E-2</v>
      </c>
      <c r="O55" s="725"/>
      <c r="P55" s="725"/>
      <c r="Q55" s="697">
        <v>2.1073152617898255E-2</v>
      </c>
      <c r="R55" s="704">
        <v>227</v>
      </c>
    </row>
    <row r="56" spans="1:18" ht="13.8" thickBot="1" x14ac:dyDescent="0.3">
      <c r="A56" s="638"/>
      <c r="B56" s="638"/>
      <c r="C56" s="638"/>
      <c r="D56" s="685" t="s">
        <v>335</v>
      </c>
      <c r="E56" s="659">
        <v>0.25159235668789809</v>
      </c>
      <c r="F56" s="659">
        <v>0.54458598726114649</v>
      </c>
      <c r="G56" s="659">
        <v>0</v>
      </c>
      <c r="H56" s="659">
        <v>0</v>
      </c>
      <c r="I56" s="659">
        <v>0</v>
      </c>
      <c r="J56" s="659">
        <v>0</v>
      </c>
      <c r="K56" s="659">
        <v>0.12101910828025478</v>
      </c>
      <c r="L56" s="659">
        <v>3.8216560509554139E-2</v>
      </c>
      <c r="M56" s="659">
        <v>0</v>
      </c>
      <c r="N56" s="659">
        <v>1.5923566878980892E-2</v>
      </c>
      <c r="O56" s="726"/>
      <c r="P56" s="726"/>
      <c r="Q56" s="698">
        <v>2.9149647233568513E-2</v>
      </c>
      <c r="R56" s="705">
        <v>314</v>
      </c>
    </row>
    <row r="57" spans="1:18" x14ac:dyDescent="0.25">
      <c r="A57" s="638"/>
      <c r="B57" s="638"/>
      <c r="C57" s="638"/>
      <c r="D57" s="638"/>
      <c r="E57" s="638"/>
      <c r="F57" s="638"/>
      <c r="G57" s="638"/>
      <c r="H57" s="638"/>
      <c r="I57" s="638"/>
      <c r="J57" s="638"/>
      <c r="K57" s="638"/>
      <c r="L57" s="638"/>
      <c r="M57" s="638"/>
      <c r="N57" s="638"/>
      <c r="O57" s="638"/>
      <c r="P57" s="638"/>
      <c r="Q57" s="638"/>
      <c r="R57" s="638"/>
    </row>
    <row r="58" spans="1:18" x14ac:dyDescent="0.25">
      <c r="A58" s="638"/>
      <c r="B58" s="638"/>
      <c r="C58" s="638"/>
      <c r="D58" s="638"/>
      <c r="E58" s="638"/>
      <c r="F58" s="638"/>
      <c r="G58" s="638"/>
      <c r="H58" s="638"/>
      <c r="I58" s="638"/>
      <c r="J58" s="638"/>
      <c r="K58" s="638"/>
      <c r="L58" s="638"/>
      <c r="M58" s="638"/>
      <c r="N58" s="638"/>
      <c r="O58"/>
      <c r="P58"/>
      <c r="Q58"/>
      <c r="R58"/>
    </row>
  </sheetData>
  <customSheetViews>
    <customSheetView guid="{80A75E33-4D87-4F83-AFC9-AA5279B2E196}">
      <selection activeCell="D18" sqref="D18"/>
      <pageMargins left="0.75" right="0.75" top="1" bottom="1" header="0.5" footer="0.5"/>
      <pageSetup paperSize="9" scale="55" orientation="portrait" r:id="rId1"/>
      <headerFooter alignWithMargins="0"/>
    </customSheetView>
    <customSheetView guid="{DC1A4EE8-8DA0-4EC2-BCFE-F62B7880A8AA}" showRuler="0" topLeftCell="A19">
      <selection activeCell="D18" sqref="D18"/>
      <pageMargins left="0.75" right="0.75" top="1" bottom="1" header="0.5" footer="0.5"/>
      <pageSetup paperSize="9" scale="55" orientation="portrait" r:id="rId2"/>
      <headerFooter alignWithMargins="0"/>
    </customSheetView>
    <customSheetView guid="{2600A3E7-A32D-4672-AD83-1E0E350CB11A}" showRuler="0">
      <selection activeCell="D18" sqref="D18"/>
      <pageMargins left="0.75" right="0.75" top="1" bottom="1" header="0.5" footer="0.5"/>
      <pageSetup paperSize="9" scale="55" orientation="portrait" r:id="rId3"/>
      <headerFooter alignWithMargins="0"/>
    </customSheetView>
  </customSheetViews>
  <mergeCells count="1">
    <mergeCell ref="R23:R24"/>
  </mergeCells>
  <phoneticPr fontId="4" type="noConversion"/>
  <pageMargins left="0.75" right="0.75" top="1" bottom="1" header="0.5" footer="0.5"/>
  <pageSetup paperSize="9" scale="61"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22" sqref="A22"/>
    </sheetView>
  </sheetViews>
  <sheetFormatPr defaultRowHeight="13.2" x14ac:dyDescent="0.25"/>
  <cols>
    <col min="1" max="1" width="35.33203125" customWidth="1"/>
    <col min="2" max="2" width="27.5546875" customWidth="1"/>
    <col min="3" max="3" width="30.33203125" customWidth="1"/>
  </cols>
  <sheetData>
    <row r="1" spans="1:13" ht="13.8" x14ac:dyDescent="0.3">
      <c r="A1" s="899" t="s">
        <v>167</v>
      </c>
      <c r="B1" s="900"/>
      <c r="C1" s="900"/>
      <c r="D1" s="900"/>
      <c r="E1" s="900"/>
      <c r="F1" s="900"/>
      <c r="G1" s="900"/>
      <c r="H1" s="900"/>
      <c r="I1" s="900"/>
      <c r="J1" s="900"/>
      <c r="K1" s="900"/>
      <c r="L1" s="900"/>
      <c r="M1" s="900"/>
    </row>
    <row r="2" spans="1:13" ht="13.8" thickBot="1" x14ac:dyDescent="0.3"/>
    <row r="3" spans="1:13" ht="15.6" x14ac:dyDescent="0.25">
      <c r="A3" s="901" t="s">
        <v>168</v>
      </c>
      <c r="B3" s="901" t="s">
        <v>169</v>
      </c>
      <c r="C3" s="64" t="s">
        <v>170</v>
      </c>
    </row>
    <row r="4" spans="1:13" ht="27" thickBot="1" x14ac:dyDescent="0.3">
      <c r="A4" s="902"/>
      <c r="B4" s="902"/>
      <c r="C4" s="65" t="s">
        <v>171</v>
      </c>
    </row>
    <row r="5" spans="1:13" ht="79.8" x14ac:dyDescent="0.25">
      <c r="A5" s="903" t="s">
        <v>555</v>
      </c>
      <c r="B5" s="66" t="s">
        <v>172</v>
      </c>
      <c r="C5" s="66" t="s">
        <v>472</v>
      </c>
    </row>
    <row r="6" spans="1:13" x14ac:dyDescent="0.25">
      <c r="A6" s="904"/>
      <c r="B6" s="175" t="s">
        <v>184</v>
      </c>
      <c r="C6" s="176" t="s">
        <v>185</v>
      </c>
    </row>
    <row r="7" spans="1:13" ht="13.8" thickBot="1" x14ac:dyDescent="0.3">
      <c r="A7" s="905"/>
      <c r="B7" s="69" t="s">
        <v>173</v>
      </c>
      <c r="C7" s="67" t="s">
        <v>174</v>
      </c>
    </row>
    <row r="8" spans="1:13" ht="16.2" thickBot="1" x14ac:dyDescent="0.3">
      <c r="A8" s="673" t="s">
        <v>475</v>
      </c>
      <c r="B8" s="674">
        <v>310.75592437834212</v>
      </c>
      <c r="C8" s="675">
        <v>0.74034754606934483</v>
      </c>
    </row>
    <row r="9" spans="1:13" ht="15.6" thickBot="1" x14ac:dyDescent="0.3">
      <c r="A9" s="68" t="s">
        <v>315</v>
      </c>
      <c r="B9" s="174">
        <v>72.123596632807548</v>
      </c>
      <c r="C9" s="211">
        <v>3.2582805231765475</v>
      </c>
    </row>
    <row r="10" spans="1:13" ht="15.6" thickBot="1" x14ac:dyDescent="0.3">
      <c r="A10" s="68" t="s">
        <v>484</v>
      </c>
      <c r="B10" s="174">
        <v>60.130754044153413</v>
      </c>
      <c r="C10" s="211">
        <v>3.8288149463557155</v>
      </c>
    </row>
    <row r="11" spans="1:13" ht="15.6" thickBot="1" x14ac:dyDescent="0.3">
      <c r="A11" s="68" t="s">
        <v>485</v>
      </c>
      <c r="B11" s="174">
        <v>21.683375856669798</v>
      </c>
      <c r="C11" s="174">
        <v>10.614964450798347</v>
      </c>
    </row>
    <row r="12" spans="1:13" ht="15" x14ac:dyDescent="0.25">
      <c r="A12" s="482"/>
      <c r="B12" s="483"/>
      <c r="C12" s="483"/>
    </row>
    <row r="14" spans="1:13" x14ac:dyDescent="0.25">
      <c r="A14" s="467" t="s">
        <v>8</v>
      </c>
    </row>
    <row r="15" spans="1:13" x14ac:dyDescent="0.25">
      <c r="A15" s="897" t="s">
        <v>526</v>
      </c>
      <c r="B15" s="898"/>
      <c r="C15" s="898"/>
    </row>
    <row r="16" spans="1:13" x14ac:dyDescent="0.25">
      <c r="A16" s="477" t="s">
        <v>473</v>
      </c>
    </row>
  </sheetData>
  <customSheetViews>
    <customSheetView guid="{80A75E33-4D87-4F83-AFC9-AA5279B2E196}">
      <selection activeCell="C9" sqref="C9"/>
      <pageMargins left="0.75" right="0.75" top="1" bottom="1" header="0.5" footer="0.5"/>
      <pageSetup paperSize="9" orientation="portrait" r:id="rId1"/>
      <headerFooter alignWithMargins="0"/>
    </customSheetView>
    <customSheetView guid="{DC1A4EE8-8DA0-4EC2-BCFE-F62B7880A8AA}" showRuler="0">
      <selection activeCell="C9" sqref="C9"/>
      <pageMargins left="0.75" right="0.75" top="1" bottom="1" header="0.5" footer="0.5"/>
      <pageSetup paperSize="9" orientation="portrait" r:id="rId2"/>
      <headerFooter alignWithMargins="0"/>
    </customSheetView>
    <customSheetView guid="{2600A3E7-A32D-4672-AD83-1E0E350CB11A}" showRuler="0">
      <selection activeCell="C9" sqref="C9"/>
      <pageMargins left="0.75" right="0.75" top="1" bottom="1" header="0.5" footer="0.5"/>
      <pageSetup paperSize="9" orientation="portrait" r:id="rId3"/>
      <headerFooter alignWithMargins="0"/>
    </customSheetView>
  </customSheetViews>
  <mergeCells count="5">
    <mergeCell ref="A15:C15"/>
    <mergeCell ref="A1:M1"/>
    <mergeCell ref="A3:A4"/>
    <mergeCell ref="B3:B4"/>
    <mergeCell ref="A5:A7"/>
  </mergeCells>
  <phoneticPr fontId="4" type="noConversion"/>
  <pageMargins left="0.75" right="0.75" top="1" bottom="1" header="0.5" footer="0.5"/>
  <pageSetup paperSize="9" orientation="landscape" r:id="rId4"/>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77"/>
  <sheetViews>
    <sheetView workbookViewId="0">
      <selection activeCell="F7" sqref="F7"/>
    </sheetView>
  </sheetViews>
  <sheetFormatPr defaultColWidth="9.109375" defaultRowHeight="13.2" x14ac:dyDescent="0.25"/>
  <cols>
    <col min="1" max="1" width="2.33203125" style="575" customWidth="1"/>
    <col min="2" max="2" width="2.44140625" style="575" customWidth="1"/>
    <col min="3" max="3" width="71.109375" style="577" bestFit="1" customWidth="1"/>
    <col min="4" max="4" width="16.44140625" style="575" customWidth="1"/>
    <col min="5" max="5" width="51.33203125" style="576" customWidth="1"/>
    <col min="6" max="6" width="23.88671875" style="575" customWidth="1"/>
    <col min="7" max="7" width="13" style="575" customWidth="1"/>
    <col min="8" max="16384" width="9.109375" style="575"/>
  </cols>
  <sheetData>
    <row r="1" spans="3:6" x14ac:dyDescent="0.25">
      <c r="C1" s="574" t="s">
        <v>483</v>
      </c>
      <c r="D1"/>
    </row>
    <row r="2" spans="3:6" ht="13.8" thickBot="1" x14ac:dyDescent="0.3">
      <c r="C2" s="669"/>
    </row>
    <row r="3" spans="3:6" x14ac:dyDescent="0.25">
      <c r="C3" s="578" t="s">
        <v>6</v>
      </c>
      <c r="D3" s="579" t="s">
        <v>331</v>
      </c>
      <c r="E3" s="580" t="s">
        <v>8</v>
      </c>
    </row>
    <row r="4" spans="3:6" ht="12.75" customHeight="1" x14ac:dyDescent="0.25">
      <c r="C4" s="581" t="s">
        <v>82</v>
      </c>
      <c r="D4" s="582"/>
      <c r="E4" s="670"/>
    </row>
    <row r="5" spans="3:6" ht="66" x14ac:dyDescent="0.25">
      <c r="C5" s="222" t="s">
        <v>10</v>
      </c>
      <c r="D5" s="729">
        <v>35685000</v>
      </c>
      <c r="E5" s="595" t="s">
        <v>490</v>
      </c>
      <c r="F5"/>
    </row>
    <row r="6" spans="3:6" x14ac:dyDescent="0.25">
      <c r="C6" s="711" t="s">
        <v>491</v>
      </c>
      <c r="D6" s="729">
        <v>35685000</v>
      </c>
      <c r="E6" s="595"/>
    </row>
    <row r="7" spans="3:6" x14ac:dyDescent="0.25">
      <c r="C7" s="224" t="s">
        <v>115</v>
      </c>
      <c r="D7" s="600">
        <v>3318456.267</v>
      </c>
      <c r="E7" s="584"/>
    </row>
    <row r="8" spans="3:6" x14ac:dyDescent="0.25">
      <c r="C8" s="224" t="s">
        <v>116</v>
      </c>
      <c r="D8" s="729">
        <v>340749</v>
      </c>
      <c r="E8" s="595" t="s">
        <v>492</v>
      </c>
    </row>
    <row r="9" spans="3:6" x14ac:dyDescent="0.25">
      <c r="C9" s="224" t="s">
        <v>110</v>
      </c>
      <c r="D9" s="729">
        <v>39135491.090999998</v>
      </c>
      <c r="E9" s="595"/>
    </row>
    <row r="10" spans="3:6" x14ac:dyDescent="0.25">
      <c r="C10" s="224" t="s">
        <v>112</v>
      </c>
      <c r="D10" s="729">
        <v>37156251</v>
      </c>
      <c r="E10" s="583"/>
    </row>
    <row r="11" spans="3:6" x14ac:dyDescent="0.25">
      <c r="C11" s="224" t="s">
        <v>124</v>
      </c>
      <c r="D11" s="729">
        <v>2056251</v>
      </c>
      <c r="E11" s="583" t="s">
        <v>493</v>
      </c>
    </row>
    <row r="12" spans="3:6" ht="79.2" x14ac:dyDescent="0.25">
      <c r="C12" s="224" t="s">
        <v>125</v>
      </c>
      <c r="D12" s="600">
        <v>35100000</v>
      </c>
      <c r="E12" s="228" t="s">
        <v>503</v>
      </c>
    </row>
    <row r="13" spans="3:6" x14ac:dyDescent="0.25">
      <c r="C13" s="224" t="s">
        <v>113</v>
      </c>
      <c r="D13" s="600">
        <v>1979240.091</v>
      </c>
      <c r="E13" s="585"/>
    </row>
    <row r="14" spans="3:6" ht="79.2" x14ac:dyDescent="0.25">
      <c r="C14" s="224" t="s">
        <v>114</v>
      </c>
      <c r="D14" s="600">
        <v>221613.0909999999</v>
      </c>
      <c r="E14" s="727" t="s">
        <v>495</v>
      </c>
    </row>
    <row r="15" spans="3:6" x14ac:dyDescent="0.25">
      <c r="C15" s="230" t="s">
        <v>120</v>
      </c>
      <c r="D15" s="888">
        <v>57627</v>
      </c>
      <c r="E15" s="208" t="s">
        <v>559</v>
      </c>
    </row>
    <row r="16" spans="3:6" ht="39.6" x14ac:dyDescent="0.25">
      <c r="C16" s="230" t="s">
        <v>119</v>
      </c>
      <c r="D16" s="600">
        <v>1700000</v>
      </c>
      <c r="E16" s="583" t="s">
        <v>497</v>
      </c>
    </row>
    <row r="17" spans="3:6" x14ac:dyDescent="0.25">
      <c r="C17" s="231" t="s">
        <v>13</v>
      </c>
      <c r="D17" s="586"/>
      <c r="E17" s="587"/>
    </row>
    <row r="18" spans="3:6" x14ac:dyDescent="0.25">
      <c r="C18" s="224" t="s">
        <v>14</v>
      </c>
      <c r="D18" s="588"/>
      <c r="E18" s="589"/>
    </row>
    <row r="19" spans="3:6" s="672" customFormat="1" ht="27" customHeight="1" x14ac:dyDescent="0.25">
      <c r="C19" s="224" t="s">
        <v>60</v>
      </c>
      <c r="D19" s="590">
        <v>55876</v>
      </c>
      <c r="E19" s="584" t="s">
        <v>61</v>
      </c>
      <c r="F19" s="709"/>
    </row>
    <row r="20" spans="3:6" s="672" customFormat="1" ht="26.4" x14ac:dyDescent="0.25">
      <c r="C20" s="224" t="s">
        <v>62</v>
      </c>
      <c r="D20" s="590">
        <v>51732</v>
      </c>
      <c r="E20" s="584" t="s">
        <v>63</v>
      </c>
      <c r="F20" s="709"/>
    </row>
    <row r="21" spans="3:6" s="672" customFormat="1" x14ac:dyDescent="0.25">
      <c r="C21" s="224" t="s">
        <v>64</v>
      </c>
      <c r="D21" s="590">
        <v>9933</v>
      </c>
      <c r="E21" s="584"/>
      <c r="F21" s="709"/>
    </row>
    <row r="22" spans="3:6" s="672" customFormat="1" ht="13.5" customHeight="1" x14ac:dyDescent="0.25">
      <c r="C22" s="224" t="s">
        <v>65</v>
      </c>
      <c r="D22" s="590">
        <v>10735</v>
      </c>
      <c r="E22" s="584" t="s">
        <v>66</v>
      </c>
      <c r="F22" s="709"/>
    </row>
    <row r="23" spans="3:6" s="672" customFormat="1" x14ac:dyDescent="0.25">
      <c r="C23" s="224" t="s">
        <v>67</v>
      </c>
      <c r="D23" s="590">
        <v>870</v>
      </c>
      <c r="E23" s="584"/>
      <c r="F23" s="709"/>
    </row>
    <row r="24" spans="3:6" s="672" customFormat="1" x14ac:dyDescent="0.25">
      <c r="C24" s="230" t="s">
        <v>68</v>
      </c>
      <c r="D24" s="590">
        <v>20215</v>
      </c>
      <c r="E24" s="584"/>
      <c r="F24" s="709"/>
    </row>
    <row r="25" spans="3:6" x14ac:dyDescent="0.25">
      <c r="C25" s="224" t="s">
        <v>46</v>
      </c>
      <c r="D25" s="592"/>
      <c r="E25" s="589"/>
      <c r="F25" s="708"/>
    </row>
    <row r="26" spans="3:6" ht="26.4" x14ac:dyDescent="0.25">
      <c r="C26" s="224" t="s">
        <v>104</v>
      </c>
      <c r="D26" s="590">
        <v>53029</v>
      </c>
      <c r="E26" s="584" t="s">
        <v>69</v>
      </c>
    </row>
    <row r="27" spans="3:6" ht="26.4" x14ac:dyDescent="0.25">
      <c r="C27" s="224" t="s">
        <v>70</v>
      </c>
      <c r="D27" s="591">
        <v>402</v>
      </c>
      <c r="E27" s="584" t="s">
        <v>487</v>
      </c>
    </row>
    <row r="28" spans="3:6" x14ac:dyDescent="0.25">
      <c r="C28" s="224" t="s">
        <v>129</v>
      </c>
      <c r="D28" s="592"/>
      <c r="E28" s="589"/>
    </row>
    <row r="29" spans="3:6" x14ac:dyDescent="0.25">
      <c r="C29" s="224" t="s">
        <v>130</v>
      </c>
      <c r="D29" s="590">
        <v>2851</v>
      </c>
      <c r="E29" s="584"/>
    </row>
    <row r="30" spans="3:6" x14ac:dyDescent="0.25">
      <c r="C30" s="224" t="s">
        <v>131</v>
      </c>
      <c r="D30" s="590">
        <v>90</v>
      </c>
      <c r="E30" s="584"/>
    </row>
    <row r="31" spans="3:6" ht="26.4" x14ac:dyDescent="0.25">
      <c r="C31" s="224" t="s">
        <v>132</v>
      </c>
      <c r="D31" s="591">
        <v>149</v>
      </c>
      <c r="E31" s="584" t="s">
        <v>411</v>
      </c>
    </row>
    <row r="32" spans="3:6" x14ac:dyDescent="0.25">
      <c r="C32" s="230" t="s">
        <v>133</v>
      </c>
      <c r="D32" s="593">
        <v>11280</v>
      </c>
      <c r="E32" s="594"/>
    </row>
    <row r="33" spans="3:11" x14ac:dyDescent="0.25">
      <c r="C33" s="224" t="s">
        <v>159</v>
      </c>
      <c r="D33" s="591">
        <v>11429</v>
      </c>
      <c r="E33" s="594"/>
    </row>
    <row r="34" spans="3:11" ht="26.4" x14ac:dyDescent="0.25">
      <c r="C34" s="224" t="s">
        <v>16</v>
      </c>
      <c r="D34" s="592"/>
      <c r="E34" s="589" t="s">
        <v>72</v>
      </c>
    </row>
    <row r="35" spans="3:11" x14ac:dyDescent="0.25">
      <c r="C35" s="224" t="s">
        <v>151</v>
      </c>
      <c r="D35" s="593">
        <v>5763</v>
      </c>
      <c r="E35" s="585"/>
    </row>
    <row r="36" spans="3:11" x14ac:dyDescent="0.25">
      <c r="C36" s="224" t="s">
        <v>105</v>
      </c>
      <c r="D36" s="593">
        <v>893</v>
      </c>
      <c r="E36" s="584"/>
    </row>
    <row r="37" spans="3:11" x14ac:dyDescent="0.25">
      <c r="C37" s="224" t="s">
        <v>106</v>
      </c>
      <c r="D37" s="593">
        <v>4870</v>
      </c>
      <c r="E37" s="584" t="s">
        <v>412</v>
      </c>
    </row>
    <row r="38" spans="3:11" x14ac:dyDescent="0.25">
      <c r="C38" s="224" t="s">
        <v>150</v>
      </c>
      <c r="D38" s="592"/>
      <c r="E38" s="589"/>
    </row>
    <row r="39" spans="3:11" ht="26.4" x14ac:dyDescent="0.25">
      <c r="C39" s="224" t="s">
        <v>107</v>
      </c>
      <c r="D39" s="591">
        <v>122</v>
      </c>
      <c r="E39" s="584" t="s">
        <v>364</v>
      </c>
    </row>
    <row r="40" spans="3:11" ht="26.4" x14ac:dyDescent="0.25">
      <c r="C40" s="222" t="s">
        <v>108</v>
      </c>
      <c r="D40" s="591">
        <v>37</v>
      </c>
      <c r="E40" s="584" t="s">
        <v>364</v>
      </c>
    </row>
    <row r="41" spans="3:11" x14ac:dyDescent="0.25">
      <c r="C41" s="224" t="s">
        <v>147</v>
      </c>
      <c r="D41" s="593">
        <v>10387</v>
      </c>
      <c r="E41" s="594"/>
    </row>
    <row r="42" spans="3:11" x14ac:dyDescent="0.25">
      <c r="C42" s="240" t="s">
        <v>18</v>
      </c>
      <c r="D42" s="596"/>
      <c r="E42" s="597"/>
    </row>
    <row r="43" spans="3:11" ht="26.4" x14ac:dyDescent="0.25">
      <c r="C43" s="230" t="s">
        <v>19</v>
      </c>
      <c r="D43" s="591">
        <v>23</v>
      </c>
      <c r="E43" s="665" t="s">
        <v>489</v>
      </c>
    </row>
    <row r="44" spans="3:11" ht="15.6" x14ac:dyDescent="0.25">
      <c r="C44" s="230" t="s">
        <v>81</v>
      </c>
      <c r="D44" s="592"/>
      <c r="E44" s="589"/>
    </row>
    <row r="45" spans="3:11" x14ac:dyDescent="0.25">
      <c r="C45" s="230" t="s">
        <v>148</v>
      </c>
      <c r="D45" s="591">
        <v>344978.576</v>
      </c>
      <c r="E45" s="589"/>
    </row>
    <row r="46" spans="3:11" x14ac:dyDescent="0.25">
      <c r="C46" s="230" t="s">
        <v>73</v>
      </c>
      <c r="D46" s="590">
        <v>3231.576</v>
      </c>
      <c r="E46" s="584"/>
      <c r="F46"/>
      <c r="G46"/>
      <c r="H46"/>
      <c r="I46"/>
      <c r="J46"/>
      <c r="K46"/>
    </row>
    <row r="47" spans="3:11" ht="52.8" x14ac:dyDescent="0.25">
      <c r="C47" s="230" t="s">
        <v>74</v>
      </c>
      <c r="D47" s="728">
        <v>341747</v>
      </c>
      <c r="E47" s="583" t="s">
        <v>504</v>
      </c>
      <c r="F47"/>
      <c r="G47"/>
      <c r="H47"/>
      <c r="I47"/>
      <c r="J47"/>
      <c r="K47"/>
    </row>
    <row r="48" spans="3:11" x14ac:dyDescent="0.25">
      <c r="C48" s="230" t="s">
        <v>134</v>
      </c>
      <c r="D48" s="728">
        <v>22130.189400000003</v>
      </c>
      <c r="E48" s="589"/>
      <c r="F48"/>
      <c r="G48"/>
      <c r="H48"/>
      <c r="I48"/>
      <c r="J48"/>
      <c r="K48"/>
    </row>
    <row r="49" spans="3:11" x14ac:dyDescent="0.25">
      <c r="C49" s="230" t="s">
        <v>73</v>
      </c>
      <c r="D49" s="728">
        <v>80.789400000000001</v>
      </c>
      <c r="E49" s="584"/>
      <c r="F49"/>
      <c r="G49"/>
      <c r="H49"/>
      <c r="I49"/>
      <c r="J49"/>
      <c r="K49"/>
    </row>
    <row r="50" spans="3:11" ht="52.8" x14ac:dyDescent="0.25">
      <c r="C50" s="230" t="s">
        <v>75</v>
      </c>
      <c r="D50" s="728">
        <v>22049.4</v>
      </c>
      <c r="E50" s="583" t="s">
        <v>504</v>
      </c>
      <c r="F50"/>
      <c r="G50"/>
      <c r="H50"/>
      <c r="I50"/>
      <c r="J50"/>
      <c r="K50"/>
    </row>
    <row r="51" spans="3:11" x14ac:dyDescent="0.25">
      <c r="C51" s="230" t="s">
        <v>149</v>
      </c>
      <c r="D51" s="592"/>
      <c r="E51" s="589"/>
      <c r="F51"/>
      <c r="G51"/>
      <c r="H51"/>
      <c r="I51"/>
      <c r="J51"/>
      <c r="K51"/>
    </row>
    <row r="52" spans="3:11" x14ac:dyDescent="0.25">
      <c r="C52" s="230" t="s">
        <v>160</v>
      </c>
      <c r="D52" s="598">
        <v>84067657.682517439</v>
      </c>
      <c r="E52" s="584" t="s">
        <v>76</v>
      </c>
    </row>
    <row r="53" spans="3:11" ht="26.4" x14ac:dyDescent="0.25">
      <c r="C53" s="230" t="s">
        <v>135</v>
      </c>
      <c r="D53" s="599">
        <v>775578.24</v>
      </c>
      <c r="E53" s="584" t="s">
        <v>488</v>
      </c>
    </row>
    <row r="54" spans="3:11" ht="26.4" x14ac:dyDescent="0.25">
      <c r="C54" s="230" t="s">
        <v>136</v>
      </c>
      <c r="D54" s="599">
        <v>82019280</v>
      </c>
      <c r="E54" s="584" t="s">
        <v>488</v>
      </c>
    </row>
    <row r="55" spans="3:11" x14ac:dyDescent="0.25">
      <c r="C55" s="230" t="s">
        <v>161</v>
      </c>
      <c r="D55" s="600">
        <v>1272799.4425174382</v>
      </c>
      <c r="E55" s="584"/>
    </row>
    <row r="56" spans="3:11" x14ac:dyDescent="0.25">
      <c r="C56" s="224" t="s">
        <v>134</v>
      </c>
      <c r="D56" s="600">
        <v>6584044.8985174382</v>
      </c>
      <c r="E56" s="589"/>
    </row>
    <row r="57" spans="3:11" x14ac:dyDescent="0.25">
      <c r="C57" s="224" t="s">
        <v>137</v>
      </c>
      <c r="D57" s="601"/>
      <c r="E57" s="589"/>
    </row>
    <row r="58" spans="3:11" ht="26.4" x14ac:dyDescent="0.25">
      <c r="C58" s="224" t="s">
        <v>138</v>
      </c>
      <c r="D58" s="600" t="s">
        <v>78</v>
      </c>
      <c r="E58" s="584" t="s">
        <v>367</v>
      </c>
    </row>
    <row r="59" spans="3:11" ht="52.8" x14ac:dyDescent="0.25">
      <c r="C59" s="224" t="s">
        <v>139</v>
      </c>
      <c r="D59" s="599">
        <v>900757.35999999847</v>
      </c>
      <c r="E59" s="584" t="s">
        <v>79</v>
      </c>
    </row>
    <row r="60" spans="3:11" x14ac:dyDescent="0.25">
      <c r="C60" s="224" t="s">
        <v>140</v>
      </c>
      <c r="D60" s="601"/>
      <c r="E60" s="584" t="s">
        <v>413</v>
      </c>
    </row>
    <row r="61" spans="3:11" x14ac:dyDescent="0.25">
      <c r="C61" s="224" t="s">
        <v>141</v>
      </c>
      <c r="D61" s="599">
        <v>370529.86893413309</v>
      </c>
      <c r="E61" s="584"/>
    </row>
    <row r="62" spans="3:11" x14ac:dyDescent="0.25">
      <c r="C62" s="224" t="s">
        <v>142</v>
      </c>
      <c r="D62" s="599">
        <v>1512.2135833066786</v>
      </c>
      <c r="E62" s="584"/>
    </row>
    <row r="63" spans="3:11" x14ac:dyDescent="0.25">
      <c r="C63" s="224" t="s">
        <v>143</v>
      </c>
      <c r="D63" s="599">
        <v>19389.455999999998</v>
      </c>
      <c r="E63" s="584"/>
    </row>
    <row r="64" spans="3:11" ht="26.4" x14ac:dyDescent="0.25">
      <c r="C64" s="230" t="s">
        <v>144</v>
      </c>
      <c r="D64" s="600">
        <v>5291856</v>
      </c>
      <c r="E64" s="584" t="s">
        <v>488</v>
      </c>
    </row>
    <row r="65" spans="3:5" x14ac:dyDescent="0.25">
      <c r="C65" s="224" t="s">
        <v>22</v>
      </c>
      <c r="D65" s="588"/>
      <c r="E65" s="589"/>
    </row>
    <row r="66" spans="3:5" ht="39.6" x14ac:dyDescent="0.25">
      <c r="C66" s="224" t="s">
        <v>145</v>
      </c>
      <c r="D66" s="710">
        <v>2.2393672390821927E-2</v>
      </c>
      <c r="E66" s="25" t="s">
        <v>52</v>
      </c>
    </row>
    <row r="67" spans="3:5" ht="26.4" x14ac:dyDescent="0.25">
      <c r="C67" s="224" t="s">
        <v>146</v>
      </c>
      <c r="D67" s="710">
        <v>8.1208269525267995E-2</v>
      </c>
      <c r="E67" s="25" t="s">
        <v>51</v>
      </c>
    </row>
    <row r="68" spans="3:5" x14ac:dyDescent="0.25">
      <c r="C68" s="251" t="s">
        <v>23</v>
      </c>
      <c r="D68" s="602"/>
      <c r="E68" s="603"/>
    </row>
    <row r="69" spans="3:5" x14ac:dyDescent="0.25">
      <c r="C69" s="499" t="s">
        <v>441</v>
      </c>
      <c r="D69" s="666">
        <v>107.70596664530264</v>
      </c>
      <c r="E69" s="584"/>
    </row>
    <row r="70" spans="3:5" x14ac:dyDescent="0.25">
      <c r="C70" s="506" t="s">
        <v>442</v>
      </c>
      <c r="D70" s="604">
        <v>113.44325072232891</v>
      </c>
      <c r="E70" s="605"/>
    </row>
    <row r="71" spans="3:5" x14ac:dyDescent="0.25">
      <c r="C71" s="506" t="s">
        <v>443</v>
      </c>
      <c r="D71" s="606">
        <v>2.2625441324130748</v>
      </c>
      <c r="E71" s="584"/>
    </row>
    <row r="72" spans="3:5" ht="13.8" thickBot="1" x14ac:dyDescent="0.3">
      <c r="C72" s="504" t="s">
        <v>444</v>
      </c>
      <c r="D72" s="667">
        <v>2.1481181234455113</v>
      </c>
      <c r="E72" s="671"/>
    </row>
    <row r="73" spans="3:5" ht="13.8" thickBot="1" x14ac:dyDescent="0.3"/>
    <row r="74" spans="3:5" x14ac:dyDescent="0.25">
      <c r="C74" s="256" t="s">
        <v>85</v>
      </c>
    </row>
    <row r="75" spans="3:5" ht="26.4" x14ac:dyDescent="0.25">
      <c r="C75" s="257" t="s">
        <v>416</v>
      </c>
    </row>
    <row r="76" spans="3:5" ht="13.8" thickBot="1" x14ac:dyDescent="0.3">
      <c r="C76" s="466" t="s">
        <v>410</v>
      </c>
    </row>
    <row r="77" spans="3:5" ht="52.8" x14ac:dyDescent="0.25">
      <c r="C77" s="607" t="s">
        <v>425</v>
      </c>
    </row>
  </sheetData>
  <pageMargins left="0.7" right="0.7" top="0.75" bottom="0.75" header="0.3" footer="0.3"/>
  <pageSetup paperSize="9" scale="62" fitToHeight="2"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O36"/>
  <sheetViews>
    <sheetView workbookViewId="0">
      <selection activeCell="F34" sqref="F34"/>
    </sheetView>
  </sheetViews>
  <sheetFormatPr defaultColWidth="9.109375" defaultRowHeight="13.2" x14ac:dyDescent="0.25"/>
  <cols>
    <col min="1" max="1" width="2.44140625" style="575" customWidth="1"/>
    <col min="2" max="2" width="2.33203125" style="575" customWidth="1"/>
    <col min="3" max="3" width="67.109375" style="577" customWidth="1"/>
    <col min="4" max="16384" width="9.109375" style="575"/>
  </cols>
  <sheetData>
    <row r="1" spans="3:41" ht="13.8" thickBot="1" x14ac:dyDescent="0.3">
      <c r="C1" s="574" t="s">
        <v>482</v>
      </c>
    </row>
    <row r="2" spans="3:41" ht="90.75" customHeight="1" thickBot="1" x14ac:dyDescent="0.3">
      <c r="D2" s="569" t="s">
        <v>190</v>
      </c>
      <c r="E2" s="570" t="s">
        <v>333</v>
      </c>
      <c r="F2" s="571" t="s">
        <v>334</v>
      </c>
      <c r="G2" s="571" t="s">
        <v>335</v>
      </c>
      <c r="H2" s="571" t="s">
        <v>336</v>
      </c>
      <c r="I2" s="571" t="s">
        <v>337</v>
      </c>
      <c r="J2" s="572" t="s">
        <v>196</v>
      </c>
      <c r="K2" s="571" t="s">
        <v>290</v>
      </c>
      <c r="L2" s="571" t="s">
        <v>338</v>
      </c>
      <c r="M2" s="571" t="s">
        <v>339</v>
      </c>
      <c r="N2" s="571" t="s">
        <v>340</v>
      </c>
      <c r="O2" s="571" t="s">
        <v>341</v>
      </c>
      <c r="P2" s="571" t="s">
        <v>342</v>
      </c>
      <c r="Q2" s="572" t="s">
        <v>203</v>
      </c>
      <c r="R2" s="571" t="s">
        <v>343</v>
      </c>
      <c r="S2" s="571" t="s">
        <v>344</v>
      </c>
      <c r="T2" s="571" t="s">
        <v>289</v>
      </c>
      <c r="U2" s="571" t="s">
        <v>345</v>
      </c>
      <c r="V2" s="571" t="s">
        <v>346</v>
      </c>
      <c r="W2" s="571" t="s">
        <v>347</v>
      </c>
      <c r="X2" s="572" t="s">
        <v>210</v>
      </c>
      <c r="Y2" s="571" t="s">
        <v>348</v>
      </c>
      <c r="Z2" s="571" t="s">
        <v>349</v>
      </c>
      <c r="AA2" s="571" t="s">
        <v>350</v>
      </c>
      <c r="AB2" s="571" t="s">
        <v>351</v>
      </c>
      <c r="AC2" s="572" t="s">
        <v>215</v>
      </c>
      <c r="AD2" s="571" t="s">
        <v>352</v>
      </c>
      <c r="AE2" s="571" t="s">
        <v>353</v>
      </c>
      <c r="AF2" s="571" t="s">
        <v>354</v>
      </c>
      <c r="AG2" s="571" t="s">
        <v>355</v>
      </c>
      <c r="AH2" s="571" t="s">
        <v>356</v>
      </c>
      <c r="AI2" s="571" t="s">
        <v>357</v>
      </c>
      <c r="AJ2" s="571" t="s">
        <v>358</v>
      </c>
      <c r="AK2" s="571" t="s">
        <v>359</v>
      </c>
      <c r="AL2" s="571" t="s">
        <v>360</v>
      </c>
      <c r="AM2" s="571" t="s">
        <v>361</v>
      </c>
      <c r="AN2" s="571" t="s">
        <v>362</v>
      </c>
      <c r="AO2" s="573" t="s">
        <v>250</v>
      </c>
    </row>
    <row r="3" spans="3:41" x14ac:dyDescent="0.25">
      <c r="C3" s="608" t="s">
        <v>6</v>
      </c>
      <c r="D3" s="262"/>
      <c r="E3" s="263"/>
      <c r="F3" s="263"/>
      <c r="G3" s="263"/>
      <c r="H3" s="263"/>
      <c r="I3" s="263"/>
      <c r="J3" s="264"/>
      <c r="K3" s="263"/>
      <c r="L3" s="263"/>
      <c r="M3" s="263"/>
      <c r="N3" s="263"/>
      <c r="O3" s="263"/>
      <c r="P3" s="263"/>
      <c r="Q3" s="264"/>
      <c r="R3" s="263"/>
      <c r="S3" s="263"/>
      <c r="T3" s="263"/>
      <c r="U3" s="263"/>
      <c r="V3" s="263"/>
      <c r="W3" s="263"/>
      <c r="X3" s="264"/>
      <c r="Y3" s="263"/>
      <c r="Z3" s="263"/>
      <c r="AA3" s="263"/>
      <c r="AB3" s="263"/>
      <c r="AC3" s="264"/>
      <c r="AD3" s="263"/>
      <c r="AE3" s="263"/>
      <c r="AF3" s="263"/>
      <c r="AG3" s="263"/>
      <c r="AH3" s="263"/>
      <c r="AI3" s="263"/>
      <c r="AJ3" s="263"/>
      <c r="AK3" s="263"/>
      <c r="AL3" s="263"/>
      <c r="AM3" s="263"/>
      <c r="AN3" s="265"/>
      <c r="AO3" s="609"/>
    </row>
    <row r="4" spans="3:41" x14ac:dyDescent="0.25">
      <c r="C4" s="610" t="s">
        <v>13</v>
      </c>
      <c r="D4" s="266"/>
      <c r="E4" s="270"/>
      <c r="F4" s="270"/>
      <c r="G4" s="270"/>
      <c r="H4" s="270"/>
      <c r="I4" s="270"/>
      <c r="J4" s="267"/>
      <c r="K4" s="270"/>
      <c r="L4" s="270"/>
      <c r="M4" s="270"/>
      <c r="N4" s="270"/>
      <c r="O4" s="270"/>
      <c r="P4" s="270"/>
      <c r="Q4" s="267"/>
      <c r="R4" s="270"/>
      <c r="S4" s="270"/>
      <c r="T4" s="270"/>
      <c r="U4" s="270"/>
      <c r="V4" s="270"/>
      <c r="W4" s="270"/>
      <c r="X4" s="267"/>
      <c r="Y4" s="270"/>
      <c r="Z4" s="270"/>
      <c r="AA4" s="270"/>
      <c r="AB4" s="270"/>
      <c r="AC4" s="267"/>
      <c r="AD4" s="270"/>
      <c r="AE4" s="270"/>
      <c r="AF4" s="270"/>
      <c r="AG4" s="270"/>
      <c r="AH4" s="270"/>
      <c r="AI4" s="270"/>
      <c r="AJ4" s="270"/>
      <c r="AK4" s="270"/>
      <c r="AL4" s="270"/>
      <c r="AM4" s="270"/>
      <c r="AN4" s="271"/>
      <c r="AO4" s="611"/>
    </row>
    <row r="5" spans="3:41" x14ac:dyDescent="0.25">
      <c r="C5" s="612" t="s">
        <v>14</v>
      </c>
      <c r="D5" s="613"/>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589"/>
      <c r="AO5" s="611"/>
    </row>
    <row r="6" spans="3:41" s="672" customFormat="1" x14ac:dyDescent="0.25">
      <c r="C6" s="612" t="s">
        <v>60</v>
      </c>
      <c r="D6" s="615">
        <v>5625</v>
      </c>
      <c r="E6" s="123">
        <v>1114</v>
      </c>
      <c r="F6" s="123">
        <v>3527</v>
      </c>
      <c r="G6" s="123">
        <v>499</v>
      </c>
      <c r="H6" s="123">
        <v>135</v>
      </c>
      <c r="I6" s="123">
        <v>350</v>
      </c>
      <c r="J6" s="616">
        <v>12495</v>
      </c>
      <c r="K6" s="123">
        <v>1843</v>
      </c>
      <c r="L6" s="123">
        <v>3742</v>
      </c>
      <c r="M6" s="123">
        <v>2531</v>
      </c>
      <c r="N6" s="123">
        <v>1719</v>
      </c>
      <c r="O6" s="123">
        <v>1391</v>
      </c>
      <c r="P6" s="123">
        <v>1269</v>
      </c>
      <c r="Q6" s="616">
        <v>16470</v>
      </c>
      <c r="R6" s="123">
        <v>5005</v>
      </c>
      <c r="S6" s="123">
        <v>4223</v>
      </c>
      <c r="T6" s="123">
        <v>1346</v>
      </c>
      <c r="U6" s="123">
        <v>1581</v>
      </c>
      <c r="V6" s="123">
        <v>1926</v>
      </c>
      <c r="W6" s="123">
        <v>2389</v>
      </c>
      <c r="X6" s="616">
        <v>5101</v>
      </c>
      <c r="Y6" s="123">
        <v>1228</v>
      </c>
      <c r="Z6" s="123">
        <v>958</v>
      </c>
      <c r="AA6" s="123">
        <v>1156</v>
      </c>
      <c r="AB6" s="123">
        <v>1759</v>
      </c>
      <c r="AC6" s="616">
        <v>16162</v>
      </c>
      <c r="AD6" s="123">
        <v>2949</v>
      </c>
      <c r="AE6" s="123">
        <v>1525</v>
      </c>
      <c r="AF6" s="123">
        <v>1083</v>
      </c>
      <c r="AG6" s="123">
        <v>668</v>
      </c>
      <c r="AH6" s="123">
        <v>627</v>
      </c>
      <c r="AI6" s="123">
        <v>949</v>
      </c>
      <c r="AJ6" s="123">
        <v>765</v>
      </c>
      <c r="AK6" s="123">
        <v>2628</v>
      </c>
      <c r="AL6" s="123">
        <v>2549</v>
      </c>
      <c r="AM6" s="123">
        <v>495</v>
      </c>
      <c r="AN6" s="296">
        <v>1924</v>
      </c>
      <c r="AO6" s="617">
        <v>55853</v>
      </c>
    </row>
    <row r="7" spans="3:41" s="672" customFormat="1" x14ac:dyDescent="0.25">
      <c r="C7" s="612" t="s">
        <v>62</v>
      </c>
      <c r="D7" s="615">
        <v>5073</v>
      </c>
      <c r="E7" s="123">
        <v>1050</v>
      </c>
      <c r="F7" s="123">
        <v>3176</v>
      </c>
      <c r="G7" s="123">
        <v>430</v>
      </c>
      <c r="H7" s="123">
        <v>117</v>
      </c>
      <c r="I7" s="123">
        <v>300</v>
      </c>
      <c r="J7" s="616">
        <v>12022</v>
      </c>
      <c r="K7" s="123">
        <v>1801</v>
      </c>
      <c r="L7" s="123">
        <v>3666</v>
      </c>
      <c r="M7" s="123">
        <v>2400</v>
      </c>
      <c r="N7" s="123">
        <v>1629</v>
      </c>
      <c r="O7" s="123">
        <v>1329</v>
      </c>
      <c r="P7" s="123">
        <v>1197</v>
      </c>
      <c r="Q7" s="616">
        <v>15485</v>
      </c>
      <c r="R7" s="123">
        <v>4783</v>
      </c>
      <c r="S7" s="123">
        <v>3962</v>
      </c>
      <c r="T7" s="123">
        <v>1259</v>
      </c>
      <c r="U7" s="123">
        <v>1446</v>
      </c>
      <c r="V7" s="123">
        <v>1820</v>
      </c>
      <c r="W7" s="123">
        <v>2215</v>
      </c>
      <c r="X7" s="616">
        <v>4674</v>
      </c>
      <c r="Y7" s="123">
        <v>1095</v>
      </c>
      <c r="Z7" s="123">
        <v>884</v>
      </c>
      <c r="AA7" s="123">
        <v>1067</v>
      </c>
      <c r="AB7" s="123">
        <v>1628</v>
      </c>
      <c r="AC7" s="616">
        <v>14456</v>
      </c>
      <c r="AD7" s="123">
        <v>2570</v>
      </c>
      <c r="AE7" s="123">
        <v>1361</v>
      </c>
      <c r="AF7" s="123">
        <v>1015</v>
      </c>
      <c r="AG7" s="123">
        <v>578</v>
      </c>
      <c r="AH7" s="123">
        <v>546</v>
      </c>
      <c r="AI7" s="123">
        <v>872</v>
      </c>
      <c r="AJ7" s="123">
        <v>710</v>
      </c>
      <c r="AK7" s="123">
        <v>2315</v>
      </c>
      <c r="AL7" s="123">
        <v>2252</v>
      </c>
      <c r="AM7" s="123">
        <v>450</v>
      </c>
      <c r="AN7" s="296">
        <v>1787</v>
      </c>
      <c r="AO7" s="617">
        <v>51710</v>
      </c>
    </row>
    <row r="8" spans="3:41" s="672" customFormat="1" x14ac:dyDescent="0.25">
      <c r="C8" s="612" t="s">
        <v>64</v>
      </c>
      <c r="D8" s="615">
        <v>961</v>
      </c>
      <c r="E8" s="123">
        <v>181</v>
      </c>
      <c r="F8" s="123">
        <v>586</v>
      </c>
      <c r="G8" s="123">
        <v>110</v>
      </c>
      <c r="H8" s="123">
        <v>21</v>
      </c>
      <c r="I8" s="123">
        <v>63</v>
      </c>
      <c r="J8" s="616">
        <v>1946</v>
      </c>
      <c r="K8" s="123">
        <v>258</v>
      </c>
      <c r="L8" s="123">
        <v>408</v>
      </c>
      <c r="M8" s="123">
        <v>521</v>
      </c>
      <c r="N8" s="123">
        <v>316</v>
      </c>
      <c r="O8" s="123">
        <v>232</v>
      </c>
      <c r="P8" s="123">
        <v>211</v>
      </c>
      <c r="Q8" s="616">
        <v>3674</v>
      </c>
      <c r="R8" s="123">
        <v>1218</v>
      </c>
      <c r="S8" s="123">
        <v>885</v>
      </c>
      <c r="T8" s="123">
        <v>313</v>
      </c>
      <c r="U8" s="123">
        <v>326</v>
      </c>
      <c r="V8" s="123">
        <v>435</v>
      </c>
      <c r="W8" s="123">
        <v>497</v>
      </c>
      <c r="X8" s="616">
        <v>946</v>
      </c>
      <c r="Y8" s="123">
        <v>235</v>
      </c>
      <c r="Z8" s="123">
        <v>191</v>
      </c>
      <c r="AA8" s="123">
        <v>203</v>
      </c>
      <c r="AB8" s="123">
        <v>317</v>
      </c>
      <c r="AC8" s="616">
        <v>2402</v>
      </c>
      <c r="AD8" s="123">
        <v>487</v>
      </c>
      <c r="AE8" s="123">
        <v>229</v>
      </c>
      <c r="AF8" s="123">
        <v>105</v>
      </c>
      <c r="AG8" s="123">
        <v>111</v>
      </c>
      <c r="AH8" s="123">
        <v>83</v>
      </c>
      <c r="AI8" s="123">
        <v>113</v>
      </c>
      <c r="AJ8" s="123">
        <v>95</v>
      </c>
      <c r="AK8" s="123">
        <v>461</v>
      </c>
      <c r="AL8" s="123">
        <v>426</v>
      </c>
      <c r="AM8" s="123">
        <v>87</v>
      </c>
      <c r="AN8" s="296">
        <v>205</v>
      </c>
      <c r="AO8" s="617">
        <v>9929</v>
      </c>
    </row>
    <row r="9" spans="3:41" s="672" customFormat="1" x14ac:dyDescent="0.25">
      <c r="C9" s="612" t="s">
        <v>65</v>
      </c>
      <c r="D9" s="615">
        <v>636</v>
      </c>
      <c r="E9" s="123">
        <v>128</v>
      </c>
      <c r="F9" s="123">
        <v>421</v>
      </c>
      <c r="G9" s="123">
        <v>51</v>
      </c>
      <c r="H9" s="123">
        <v>14</v>
      </c>
      <c r="I9" s="123">
        <v>22</v>
      </c>
      <c r="J9" s="616">
        <v>1268</v>
      </c>
      <c r="K9" s="123">
        <v>142</v>
      </c>
      <c r="L9" s="123">
        <v>284</v>
      </c>
      <c r="M9" s="123">
        <v>292</v>
      </c>
      <c r="N9" s="123">
        <v>192</v>
      </c>
      <c r="O9" s="123">
        <v>152</v>
      </c>
      <c r="P9" s="123">
        <v>206</v>
      </c>
      <c r="Q9" s="616">
        <v>3831</v>
      </c>
      <c r="R9" s="123">
        <v>1217</v>
      </c>
      <c r="S9" s="123">
        <v>912</v>
      </c>
      <c r="T9" s="123">
        <v>307</v>
      </c>
      <c r="U9" s="123">
        <v>360</v>
      </c>
      <c r="V9" s="123">
        <v>541</v>
      </c>
      <c r="W9" s="123">
        <v>494</v>
      </c>
      <c r="X9" s="616">
        <v>1355</v>
      </c>
      <c r="Y9" s="123">
        <v>359</v>
      </c>
      <c r="Z9" s="123">
        <v>274</v>
      </c>
      <c r="AA9" s="123">
        <v>286</v>
      </c>
      <c r="AB9" s="123">
        <v>436</v>
      </c>
      <c r="AC9" s="616">
        <v>3642</v>
      </c>
      <c r="AD9" s="123">
        <v>860</v>
      </c>
      <c r="AE9" s="123">
        <v>333</v>
      </c>
      <c r="AF9" s="123">
        <v>160</v>
      </c>
      <c r="AG9" s="123">
        <v>164</v>
      </c>
      <c r="AH9" s="123">
        <v>138</v>
      </c>
      <c r="AI9" s="123">
        <v>161</v>
      </c>
      <c r="AJ9" s="123">
        <v>132</v>
      </c>
      <c r="AK9" s="123">
        <v>668</v>
      </c>
      <c r="AL9" s="123">
        <v>627</v>
      </c>
      <c r="AM9" s="123">
        <v>107</v>
      </c>
      <c r="AN9" s="296">
        <v>292</v>
      </c>
      <c r="AO9" s="617">
        <v>10732</v>
      </c>
    </row>
    <row r="10" spans="3:41" s="672" customFormat="1" x14ac:dyDescent="0.25">
      <c r="C10" s="612" t="s">
        <v>67</v>
      </c>
      <c r="D10" s="615">
        <v>127</v>
      </c>
      <c r="E10" s="123">
        <v>31</v>
      </c>
      <c r="F10" s="123">
        <v>86</v>
      </c>
      <c r="G10" s="123">
        <v>5</v>
      </c>
      <c r="H10" s="123">
        <v>1</v>
      </c>
      <c r="I10" s="123">
        <v>4</v>
      </c>
      <c r="J10" s="616">
        <v>191</v>
      </c>
      <c r="K10" s="123">
        <v>14</v>
      </c>
      <c r="L10" s="123">
        <v>8</v>
      </c>
      <c r="M10" s="123">
        <v>49</v>
      </c>
      <c r="N10" s="123">
        <v>62</v>
      </c>
      <c r="O10" s="123">
        <v>40</v>
      </c>
      <c r="P10" s="123">
        <v>18</v>
      </c>
      <c r="Q10" s="616">
        <v>75</v>
      </c>
      <c r="R10" s="123">
        <v>30</v>
      </c>
      <c r="S10" s="123">
        <v>12</v>
      </c>
      <c r="T10" s="123">
        <v>7</v>
      </c>
      <c r="U10" s="123">
        <v>6</v>
      </c>
      <c r="V10" s="123">
        <v>9</v>
      </c>
      <c r="W10" s="123">
        <v>11</v>
      </c>
      <c r="X10" s="616">
        <v>37</v>
      </c>
      <c r="Y10" s="123">
        <v>11</v>
      </c>
      <c r="Z10" s="123">
        <v>13</v>
      </c>
      <c r="AA10" s="123">
        <v>5</v>
      </c>
      <c r="AB10" s="123">
        <v>8</v>
      </c>
      <c r="AC10" s="616">
        <v>440</v>
      </c>
      <c r="AD10" s="123">
        <v>117</v>
      </c>
      <c r="AE10" s="123">
        <v>32</v>
      </c>
      <c r="AF10" s="123">
        <v>19</v>
      </c>
      <c r="AG10" s="123">
        <v>16</v>
      </c>
      <c r="AH10" s="123">
        <v>12</v>
      </c>
      <c r="AI10" s="123">
        <v>22</v>
      </c>
      <c r="AJ10" s="123">
        <v>6</v>
      </c>
      <c r="AK10" s="123">
        <v>85</v>
      </c>
      <c r="AL10" s="123">
        <v>91</v>
      </c>
      <c r="AM10" s="123">
        <v>19</v>
      </c>
      <c r="AN10" s="296">
        <v>21</v>
      </c>
      <c r="AO10" s="617">
        <v>870</v>
      </c>
    </row>
    <row r="11" spans="3:41" s="672" customFormat="1" x14ac:dyDescent="0.25">
      <c r="C11" s="618" t="s">
        <v>68</v>
      </c>
      <c r="D11" s="615">
        <v>2419</v>
      </c>
      <c r="E11" s="123">
        <v>518</v>
      </c>
      <c r="F11" s="123">
        <v>1485</v>
      </c>
      <c r="G11" s="123">
        <v>264</v>
      </c>
      <c r="H11" s="123">
        <v>45</v>
      </c>
      <c r="I11" s="123">
        <v>107</v>
      </c>
      <c r="J11" s="616">
        <v>3884</v>
      </c>
      <c r="K11" s="123">
        <v>542</v>
      </c>
      <c r="L11" s="123">
        <v>613</v>
      </c>
      <c r="M11" s="123">
        <v>1010</v>
      </c>
      <c r="N11" s="123">
        <v>691</v>
      </c>
      <c r="O11" s="123">
        <v>505</v>
      </c>
      <c r="P11" s="123">
        <v>523</v>
      </c>
      <c r="Q11" s="616">
        <v>4082</v>
      </c>
      <c r="R11" s="123">
        <v>1348</v>
      </c>
      <c r="S11" s="123">
        <v>1114</v>
      </c>
      <c r="T11" s="123">
        <v>296</v>
      </c>
      <c r="U11" s="123">
        <v>332</v>
      </c>
      <c r="V11" s="123">
        <v>472</v>
      </c>
      <c r="W11" s="123">
        <v>520</v>
      </c>
      <c r="X11" s="616">
        <v>2687</v>
      </c>
      <c r="Y11" s="123">
        <v>618</v>
      </c>
      <c r="Z11" s="123">
        <v>535</v>
      </c>
      <c r="AA11" s="123">
        <v>568</v>
      </c>
      <c r="AB11" s="123">
        <v>966</v>
      </c>
      <c r="AC11" s="616">
        <v>7136</v>
      </c>
      <c r="AD11" s="123">
        <v>1522</v>
      </c>
      <c r="AE11" s="123">
        <v>611</v>
      </c>
      <c r="AF11" s="123">
        <v>326</v>
      </c>
      <c r="AG11" s="123">
        <v>352</v>
      </c>
      <c r="AH11" s="123">
        <v>291</v>
      </c>
      <c r="AI11" s="123">
        <v>341</v>
      </c>
      <c r="AJ11" s="123">
        <v>171</v>
      </c>
      <c r="AK11" s="123">
        <v>1375</v>
      </c>
      <c r="AL11" s="123">
        <v>1325</v>
      </c>
      <c r="AM11" s="123">
        <v>271</v>
      </c>
      <c r="AN11" s="296">
        <v>551</v>
      </c>
      <c r="AO11" s="617">
        <v>20208</v>
      </c>
    </row>
    <row r="12" spans="3:41" x14ac:dyDescent="0.25">
      <c r="C12" s="612" t="s">
        <v>46</v>
      </c>
      <c r="D12" s="619"/>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0"/>
      <c r="AL12" s="620"/>
      <c r="AM12" s="620"/>
      <c r="AN12" s="631"/>
      <c r="AO12" s="621"/>
    </row>
    <row r="13" spans="3:41" x14ac:dyDescent="0.25">
      <c r="C13" s="612" t="s">
        <v>104</v>
      </c>
      <c r="D13" s="615">
        <v>5208</v>
      </c>
      <c r="E13" s="123">
        <v>1066</v>
      </c>
      <c r="F13" s="123">
        <v>3260</v>
      </c>
      <c r="G13" s="123">
        <v>450</v>
      </c>
      <c r="H13" s="123">
        <v>122</v>
      </c>
      <c r="I13" s="123">
        <v>310</v>
      </c>
      <c r="J13" s="616">
        <v>12131</v>
      </c>
      <c r="K13" s="123">
        <v>1816</v>
      </c>
      <c r="L13" s="123">
        <v>3682</v>
      </c>
      <c r="M13" s="123">
        <v>2431</v>
      </c>
      <c r="N13" s="123">
        <v>1645</v>
      </c>
      <c r="O13" s="123">
        <v>1340</v>
      </c>
      <c r="P13" s="123">
        <v>1217</v>
      </c>
      <c r="Q13" s="616">
        <v>15737</v>
      </c>
      <c r="R13" s="123">
        <v>4832</v>
      </c>
      <c r="S13" s="123">
        <v>4013</v>
      </c>
      <c r="T13" s="123">
        <v>1282</v>
      </c>
      <c r="U13" s="123">
        <v>1513</v>
      </c>
      <c r="V13" s="123">
        <v>1846</v>
      </c>
      <c r="W13" s="123">
        <v>2251</v>
      </c>
      <c r="X13" s="616">
        <v>4749</v>
      </c>
      <c r="Y13" s="123">
        <v>1124</v>
      </c>
      <c r="Z13" s="123">
        <v>898</v>
      </c>
      <c r="AA13" s="123">
        <v>1077</v>
      </c>
      <c r="AB13" s="123">
        <v>1650</v>
      </c>
      <c r="AC13" s="616">
        <v>15182</v>
      </c>
      <c r="AD13" s="123">
        <v>2753</v>
      </c>
      <c r="AE13" s="123">
        <v>1429</v>
      </c>
      <c r="AF13" s="123">
        <v>1042</v>
      </c>
      <c r="AG13" s="123">
        <v>613</v>
      </c>
      <c r="AH13" s="123">
        <v>573</v>
      </c>
      <c r="AI13" s="123">
        <v>902</v>
      </c>
      <c r="AJ13" s="123">
        <v>737</v>
      </c>
      <c r="AK13" s="123">
        <v>2454</v>
      </c>
      <c r="AL13" s="123">
        <v>2378</v>
      </c>
      <c r="AM13" s="123">
        <v>461</v>
      </c>
      <c r="AN13" s="296">
        <v>1840</v>
      </c>
      <c r="AO13" s="617">
        <v>53007</v>
      </c>
    </row>
    <row r="14" spans="3:41" x14ac:dyDescent="0.25">
      <c r="C14" s="612" t="s">
        <v>70</v>
      </c>
      <c r="D14" s="302"/>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4"/>
      <c r="AO14" s="621"/>
    </row>
    <row r="15" spans="3:41" x14ac:dyDescent="0.25">
      <c r="C15" s="612" t="s">
        <v>129</v>
      </c>
      <c r="D15" s="619"/>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0"/>
      <c r="AL15" s="620"/>
      <c r="AM15" s="620"/>
      <c r="AN15" s="631"/>
      <c r="AO15" s="621"/>
    </row>
    <row r="16" spans="3:41" x14ac:dyDescent="0.25">
      <c r="C16" s="612" t="s">
        <v>130</v>
      </c>
      <c r="D16" s="302"/>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4"/>
      <c r="AO16" s="621"/>
    </row>
    <row r="17" spans="3:41" x14ac:dyDescent="0.25">
      <c r="C17" s="612" t="s">
        <v>131</v>
      </c>
      <c r="D17" s="302"/>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4"/>
      <c r="AO17" s="621"/>
    </row>
    <row r="18" spans="3:41" x14ac:dyDescent="0.25">
      <c r="C18" s="612" t="s">
        <v>132</v>
      </c>
      <c r="D18" s="615">
        <v>886</v>
      </c>
      <c r="E18" s="123">
        <v>154</v>
      </c>
      <c r="F18" s="123">
        <v>673</v>
      </c>
      <c r="G18" s="123">
        <v>40</v>
      </c>
      <c r="H18" s="123">
        <v>7</v>
      </c>
      <c r="I18" s="123">
        <v>12</v>
      </c>
      <c r="J18" s="616">
        <v>1503</v>
      </c>
      <c r="K18" s="123">
        <v>188</v>
      </c>
      <c r="L18" s="123">
        <v>150</v>
      </c>
      <c r="M18" s="123">
        <v>482</v>
      </c>
      <c r="N18" s="123">
        <v>323</v>
      </c>
      <c r="O18" s="123">
        <v>195</v>
      </c>
      <c r="P18" s="123">
        <v>165</v>
      </c>
      <c r="Q18" s="616">
        <v>1504</v>
      </c>
      <c r="R18" s="123">
        <v>536</v>
      </c>
      <c r="S18" s="123">
        <v>404</v>
      </c>
      <c r="T18" s="123">
        <v>102</v>
      </c>
      <c r="U18" s="123">
        <v>144</v>
      </c>
      <c r="V18" s="123">
        <v>174</v>
      </c>
      <c r="W18" s="123">
        <v>144</v>
      </c>
      <c r="X18" s="616">
        <v>661</v>
      </c>
      <c r="Y18" s="123">
        <v>150</v>
      </c>
      <c r="Z18" s="123">
        <v>129</v>
      </c>
      <c r="AA18" s="123">
        <v>167</v>
      </c>
      <c r="AB18" s="123">
        <v>215</v>
      </c>
      <c r="AC18" s="616">
        <v>2240</v>
      </c>
      <c r="AD18" s="123">
        <v>374</v>
      </c>
      <c r="AE18" s="123">
        <v>157</v>
      </c>
      <c r="AF18" s="123">
        <v>201</v>
      </c>
      <c r="AG18" s="123">
        <v>77</v>
      </c>
      <c r="AH18" s="123">
        <v>173</v>
      </c>
      <c r="AI18" s="123">
        <v>77</v>
      </c>
      <c r="AJ18" s="123">
        <v>69</v>
      </c>
      <c r="AK18" s="123">
        <v>322</v>
      </c>
      <c r="AL18" s="123">
        <v>408</v>
      </c>
      <c r="AM18" s="123">
        <v>164</v>
      </c>
      <c r="AN18" s="296">
        <v>218</v>
      </c>
      <c r="AO18" s="617">
        <v>6794</v>
      </c>
    </row>
    <row r="19" spans="3:41" x14ac:dyDescent="0.25">
      <c r="C19" s="618" t="s">
        <v>133</v>
      </c>
      <c r="D19" s="706">
        <v>1905</v>
      </c>
      <c r="E19" s="593">
        <v>326</v>
      </c>
      <c r="F19" s="593">
        <v>1122</v>
      </c>
      <c r="G19" s="593">
        <v>292</v>
      </c>
      <c r="H19" s="593">
        <v>69</v>
      </c>
      <c r="I19" s="593">
        <v>96</v>
      </c>
      <c r="J19" s="707">
        <v>1872</v>
      </c>
      <c r="K19" s="593">
        <v>304</v>
      </c>
      <c r="L19" s="593">
        <v>241</v>
      </c>
      <c r="M19" s="593">
        <v>516</v>
      </c>
      <c r="N19" s="593">
        <v>328</v>
      </c>
      <c r="O19" s="593">
        <v>210</v>
      </c>
      <c r="P19" s="593">
        <v>273</v>
      </c>
      <c r="Q19" s="707">
        <v>2205</v>
      </c>
      <c r="R19" s="593">
        <v>641</v>
      </c>
      <c r="S19" s="593">
        <v>625</v>
      </c>
      <c r="T19" s="593">
        <v>187</v>
      </c>
      <c r="U19" s="593">
        <v>191</v>
      </c>
      <c r="V19" s="593">
        <v>252</v>
      </c>
      <c r="W19" s="593">
        <v>309</v>
      </c>
      <c r="X19" s="707">
        <v>1368</v>
      </c>
      <c r="Y19" s="593">
        <v>309</v>
      </c>
      <c r="Z19" s="593">
        <v>253</v>
      </c>
      <c r="AA19" s="593">
        <v>306</v>
      </c>
      <c r="AB19" s="593">
        <v>500</v>
      </c>
      <c r="AC19" s="707">
        <v>3930</v>
      </c>
      <c r="AD19" s="593">
        <v>875</v>
      </c>
      <c r="AE19" s="593">
        <v>331</v>
      </c>
      <c r="AF19" s="593">
        <v>171</v>
      </c>
      <c r="AG19" s="593">
        <v>177</v>
      </c>
      <c r="AH19" s="593">
        <v>155</v>
      </c>
      <c r="AI19" s="593">
        <v>156</v>
      </c>
      <c r="AJ19" s="593">
        <v>93</v>
      </c>
      <c r="AK19" s="593">
        <v>803</v>
      </c>
      <c r="AL19" s="593">
        <v>716</v>
      </c>
      <c r="AM19" s="593">
        <v>140</v>
      </c>
      <c r="AN19" s="593">
        <v>313</v>
      </c>
      <c r="AO19" s="163">
        <v>11280</v>
      </c>
    </row>
    <row r="20" spans="3:41" x14ac:dyDescent="0.25">
      <c r="C20" s="612" t="s">
        <v>159</v>
      </c>
      <c r="D20" s="308"/>
      <c r="E20" s="624"/>
      <c r="F20" s="624"/>
      <c r="G20" s="624"/>
      <c r="H20" s="624"/>
      <c r="I20" s="624"/>
      <c r="J20" s="310"/>
      <c r="K20" s="624"/>
      <c r="L20" s="624"/>
      <c r="M20" s="624"/>
      <c r="N20" s="624"/>
      <c r="O20" s="624"/>
      <c r="P20" s="624"/>
      <c r="Q20" s="310"/>
      <c r="R20" s="624"/>
      <c r="S20" s="624"/>
      <c r="T20" s="624"/>
      <c r="U20" s="624"/>
      <c r="V20" s="624"/>
      <c r="W20" s="624"/>
      <c r="X20" s="310"/>
      <c r="Y20" s="624"/>
      <c r="Z20" s="624"/>
      <c r="AA20" s="624"/>
      <c r="AB20" s="624"/>
      <c r="AC20" s="310"/>
      <c r="AD20" s="624"/>
      <c r="AE20" s="624"/>
      <c r="AF20" s="624"/>
      <c r="AG20" s="624"/>
      <c r="AH20" s="624"/>
      <c r="AI20" s="624"/>
      <c r="AJ20" s="624"/>
      <c r="AK20" s="624"/>
      <c r="AL20" s="624"/>
      <c r="AM20" s="624"/>
      <c r="AN20" s="625"/>
      <c r="AO20" s="626"/>
    </row>
    <row r="21" spans="3:41" x14ac:dyDescent="0.25">
      <c r="C21" s="612" t="s">
        <v>16</v>
      </c>
      <c r="D21" s="308"/>
      <c r="E21" s="624"/>
      <c r="F21" s="624"/>
      <c r="G21" s="624"/>
      <c r="H21" s="624"/>
      <c r="I21" s="624"/>
      <c r="J21" s="310"/>
      <c r="K21" s="624"/>
      <c r="L21" s="624"/>
      <c r="M21" s="624"/>
      <c r="N21" s="624"/>
      <c r="O21" s="624"/>
      <c r="P21" s="624"/>
      <c r="Q21" s="310"/>
      <c r="R21" s="624"/>
      <c r="S21" s="624"/>
      <c r="T21" s="624"/>
      <c r="U21" s="624"/>
      <c r="V21" s="624"/>
      <c r="W21" s="624"/>
      <c r="X21" s="310"/>
      <c r="Y21" s="624"/>
      <c r="Z21" s="624"/>
      <c r="AA21" s="624"/>
      <c r="AB21" s="624"/>
      <c r="AC21" s="310"/>
      <c r="AD21" s="624"/>
      <c r="AE21" s="624"/>
      <c r="AF21" s="624"/>
      <c r="AG21" s="624"/>
      <c r="AH21" s="624"/>
      <c r="AI21" s="624"/>
      <c r="AJ21" s="624"/>
      <c r="AK21" s="624"/>
      <c r="AL21" s="624"/>
      <c r="AM21" s="624"/>
      <c r="AN21" s="625"/>
      <c r="AO21" s="626"/>
    </row>
    <row r="22" spans="3:41" x14ac:dyDescent="0.25">
      <c r="C22" s="618" t="s">
        <v>151</v>
      </c>
      <c r="D22" s="627">
        <v>1231</v>
      </c>
      <c r="E22" s="628">
        <v>189</v>
      </c>
      <c r="F22" s="628">
        <v>724</v>
      </c>
      <c r="G22" s="628">
        <v>180</v>
      </c>
      <c r="H22" s="628">
        <v>55</v>
      </c>
      <c r="I22" s="628">
        <v>83</v>
      </c>
      <c r="J22" s="629">
        <v>884</v>
      </c>
      <c r="K22" s="628">
        <v>152</v>
      </c>
      <c r="L22" s="628">
        <v>101</v>
      </c>
      <c r="M22" s="628">
        <v>209</v>
      </c>
      <c r="N22" s="628">
        <v>187</v>
      </c>
      <c r="O22" s="628">
        <v>95</v>
      </c>
      <c r="P22" s="628">
        <v>140</v>
      </c>
      <c r="Q22" s="629">
        <v>1311</v>
      </c>
      <c r="R22" s="628">
        <v>302</v>
      </c>
      <c r="S22" s="628">
        <v>393</v>
      </c>
      <c r="T22" s="628">
        <v>108</v>
      </c>
      <c r="U22" s="628">
        <v>120</v>
      </c>
      <c r="V22" s="628">
        <v>178</v>
      </c>
      <c r="W22" s="628">
        <v>210</v>
      </c>
      <c r="X22" s="629">
        <v>598</v>
      </c>
      <c r="Y22" s="628">
        <v>120</v>
      </c>
      <c r="Z22" s="628">
        <v>100</v>
      </c>
      <c r="AA22" s="628">
        <v>142</v>
      </c>
      <c r="AB22" s="628">
        <v>236</v>
      </c>
      <c r="AC22" s="629">
        <v>1739</v>
      </c>
      <c r="AD22" s="628">
        <v>378</v>
      </c>
      <c r="AE22" s="628">
        <v>106</v>
      </c>
      <c r="AF22" s="628">
        <v>77</v>
      </c>
      <c r="AG22" s="628">
        <v>39</v>
      </c>
      <c r="AH22" s="628">
        <v>76</v>
      </c>
      <c r="AI22" s="628">
        <v>55</v>
      </c>
      <c r="AJ22" s="628">
        <v>64</v>
      </c>
      <c r="AK22" s="628">
        <v>325</v>
      </c>
      <c r="AL22" s="628">
        <v>320</v>
      </c>
      <c r="AM22" s="628">
        <v>75</v>
      </c>
      <c r="AN22" s="630">
        <v>224</v>
      </c>
      <c r="AO22" s="623">
        <v>5763</v>
      </c>
    </row>
    <row r="23" spans="3:41" x14ac:dyDescent="0.25">
      <c r="C23" s="618" t="s">
        <v>105</v>
      </c>
      <c r="D23" s="305">
        <v>314</v>
      </c>
      <c r="E23" s="593">
        <v>46</v>
      </c>
      <c r="F23" s="593">
        <v>180</v>
      </c>
      <c r="G23" s="593">
        <v>32</v>
      </c>
      <c r="H23" s="593">
        <v>22</v>
      </c>
      <c r="I23" s="593">
        <v>34</v>
      </c>
      <c r="J23" s="306">
        <v>150</v>
      </c>
      <c r="K23" s="593">
        <v>35</v>
      </c>
      <c r="L23" s="593">
        <v>12</v>
      </c>
      <c r="M23" s="593">
        <v>39</v>
      </c>
      <c r="N23" s="593">
        <v>41</v>
      </c>
      <c r="O23" s="593">
        <v>13</v>
      </c>
      <c r="P23" s="593">
        <v>10</v>
      </c>
      <c r="Q23" s="306">
        <v>193</v>
      </c>
      <c r="R23" s="593">
        <v>34</v>
      </c>
      <c r="S23" s="593">
        <v>52</v>
      </c>
      <c r="T23" s="593">
        <v>25</v>
      </c>
      <c r="U23" s="593">
        <v>25</v>
      </c>
      <c r="V23" s="593">
        <v>15</v>
      </c>
      <c r="W23" s="593">
        <v>42</v>
      </c>
      <c r="X23" s="306">
        <v>99</v>
      </c>
      <c r="Y23" s="593">
        <v>16</v>
      </c>
      <c r="Z23" s="593">
        <v>9</v>
      </c>
      <c r="AA23" s="593">
        <v>25</v>
      </c>
      <c r="AB23" s="593">
        <v>49</v>
      </c>
      <c r="AC23" s="306">
        <v>137</v>
      </c>
      <c r="AD23" s="593">
        <v>34</v>
      </c>
      <c r="AE23" s="593">
        <v>5</v>
      </c>
      <c r="AF23" s="593">
        <v>6</v>
      </c>
      <c r="AG23" s="593">
        <v>2</v>
      </c>
      <c r="AH23" s="593">
        <v>3</v>
      </c>
      <c r="AI23" s="593">
        <v>5</v>
      </c>
      <c r="AJ23" s="593">
        <v>5</v>
      </c>
      <c r="AK23" s="593">
        <v>18</v>
      </c>
      <c r="AL23" s="593">
        <v>30</v>
      </c>
      <c r="AM23" s="593">
        <v>8</v>
      </c>
      <c r="AN23" s="622">
        <v>21</v>
      </c>
      <c r="AO23" s="623">
        <v>893</v>
      </c>
    </row>
    <row r="24" spans="3:41" x14ac:dyDescent="0.25">
      <c r="C24" s="618" t="s">
        <v>106</v>
      </c>
      <c r="D24" s="305">
        <v>917</v>
      </c>
      <c r="E24" s="593">
        <v>143</v>
      </c>
      <c r="F24" s="593">
        <v>544</v>
      </c>
      <c r="G24" s="593">
        <v>148</v>
      </c>
      <c r="H24" s="593">
        <v>33</v>
      </c>
      <c r="I24" s="593">
        <v>49</v>
      </c>
      <c r="J24" s="306">
        <v>734</v>
      </c>
      <c r="K24" s="593">
        <v>117</v>
      </c>
      <c r="L24" s="593">
        <v>89</v>
      </c>
      <c r="M24" s="593">
        <v>170</v>
      </c>
      <c r="N24" s="593">
        <v>146</v>
      </c>
      <c r="O24" s="593">
        <v>82</v>
      </c>
      <c r="P24" s="593">
        <v>130</v>
      </c>
      <c r="Q24" s="306">
        <v>1118</v>
      </c>
      <c r="R24" s="593">
        <v>268</v>
      </c>
      <c r="S24" s="593">
        <v>341</v>
      </c>
      <c r="T24" s="593">
        <v>83</v>
      </c>
      <c r="U24" s="593">
        <v>95</v>
      </c>
      <c r="V24" s="593">
        <v>163</v>
      </c>
      <c r="W24" s="593">
        <v>168</v>
      </c>
      <c r="X24" s="306">
        <v>499</v>
      </c>
      <c r="Y24" s="593">
        <v>104</v>
      </c>
      <c r="Z24" s="593">
        <v>91</v>
      </c>
      <c r="AA24" s="593">
        <v>117</v>
      </c>
      <c r="AB24" s="593">
        <v>187</v>
      </c>
      <c r="AC24" s="306">
        <v>1602</v>
      </c>
      <c r="AD24" s="593">
        <v>344</v>
      </c>
      <c r="AE24" s="593">
        <v>101</v>
      </c>
      <c r="AF24" s="593">
        <v>71</v>
      </c>
      <c r="AG24" s="593">
        <v>37</v>
      </c>
      <c r="AH24" s="593">
        <v>73</v>
      </c>
      <c r="AI24" s="593">
        <v>50</v>
      </c>
      <c r="AJ24" s="593">
        <v>59</v>
      </c>
      <c r="AK24" s="593">
        <v>307</v>
      </c>
      <c r="AL24" s="593">
        <v>290</v>
      </c>
      <c r="AM24" s="593">
        <v>67</v>
      </c>
      <c r="AN24" s="622">
        <v>203</v>
      </c>
      <c r="AO24" s="623">
        <v>4870</v>
      </c>
    </row>
    <row r="25" spans="3:41" x14ac:dyDescent="0.25">
      <c r="C25" s="612" t="s">
        <v>150</v>
      </c>
      <c r="D25" s="619"/>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31"/>
      <c r="AO25" s="621"/>
    </row>
    <row r="26" spans="3:41" x14ac:dyDescent="0.25">
      <c r="C26" s="612" t="s">
        <v>107</v>
      </c>
      <c r="D26" s="615">
        <v>686</v>
      </c>
      <c r="E26" s="123">
        <v>131</v>
      </c>
      <c r="F26" s="123">
        <v>525</v>
      </c>
      <c r="G26" s="123">
        <v>12</v>
      </c>
      <c r="H26" s="123">
        <v>7</v>
      </c>
      <c r="I26" s="123">
        <v>11</v>
      </c>
      <c r="J26" s="616">
        <v>1300</v>
      </c>
      <c r="K26" s="123">
        <v>164</v>
      </c>
      <c r="L26" s="123">
        <v>131</v>
      </c>
      <c r="M26" s="123">
        <v>449</v>
      </c>
      <c r="N26" s="123">
        <v>265</v>
      </c>
      <c r="O26" s="123">
        <v>157</v>
      </c>
      <c r="P26" s="123">
        <v>134</v>
      </c>
      <c r="Q26" s="616">
        <v>1026</v>
      </c>
      <c r="R26" s="123">
        <v>373</v>
      </c>
      <c r="S26" s="123">
        <v>252</v>
      </c>
      <c r="T26" s="123">
        <v>72</v>
      </c>
      <c r="U26" s="123">
        <v>106</v>
      </c>
      <c r="V26" s="123">
        <v>125</v>
      </c>
      <c r="W26" s="123">
        <v>98</v>
      </c>
      <c r="X26" s="616">
        <v>498</v>
      </c>
      <c r="Y26" s="123">
        <v>126</v>
      </c>
      <c r="Z26" s="123">
        <v>82</v>
      </c>
      <c r="AA26" s="123">
        <v>105</v>
      </c>
      <c r="AB26" s="123">
        <v>185</v>
      </c>
      <c r="AC26" s="616">
        <v>1568</v>
      </c>
      <c r="AD26" s="123">
        <v>254</v>
      </c>
      <c r="AE26" s="123">
        <v>116</v>
      </c>
      <c r="AF26" s="123">
        <v>124</v>
      </c>
      <c r="AG26" s="123">
        <v>59</v>
      </c>
      <c r="AH26" s="123">
        <v>98</v>
      </c>
      <c r="AI26" s="123">
        <v>45</v>
      </c>
      <c r="AJ26" s="123">
        <v>59</v>
      </c>
      <c r="AK26" s="123">
        <v>240</v>
      </c>
      <c r="AL26" s="123">
        <v>300</v>
      </c>
      <c r="AM26" s="123">
        <v>113</v>
      </c>
      <c r="AN26" s="296">
        <v>160</v>
      </c>
      <c r="AO26" s="617">
        <v>5078</v>
      </c>
    </row>
    <row r="27" spans="3:41" x14ac:dyDescent="0.25">
      <c r="C27" s="632" t="s">
        <v>108</v>
      </c>
      <c r="D27" s="615">
        <v>325</v>
      </c>
      <c r="E27" s="123">
        <v>39</v>
      </c>
      <c r="F27" s="123">
        <v>253</v>
      </c>
      <c r="G27" s="123">
        <v>28</v>
      </c>
      <c r="H27" s="123">
        <v>3</v>
      </c>
      <c r="I27" s="123">
        <v>2</v>
      </c>
      <c r="J27" s="616">
        <v>318</v>
      </c>
      <c r="K27" s="123">
        <v>39</v>
      </c>
      <c r="L27" s="123">
        <v>32</v>
      </c>
      <c r="M27" s="123">
        <v>70</v>
      </c>
      <c r="N27" s="123">
        <v>82</v>
      </c>
      <c r="O27" s="123">
        <v>45</v>
      </c>
      <c r="P27" s="123">
        <v>50</v>
      </c>
      <c r="Q27" s="616">
        <v>706</v>
      </c>
      <c r="R27" s="123">
        <v>258</v>
      </c>
      <c r="S27" s="123">
        <v>213</v>
      </c>
      <c r="T27" s="123">
        <v>44</v>
      </c>
      <c r="U27" s="123">
        <v>63</v>
      </c>
      <c r="V27" s="123">
        <v>69</v>
      </c>
      <c r="W27" s="123">
        <v>59</v>
      </c>
      <c r="X27" s="616">
        <v>260</v>
      </c>
      <c r="Y27" s="123">
        <v>49</v>
      </c>
      <c r="Z27" s="123">
        <v>61</v>
      </c>
      <c r="AA27" s="123">
        <v>94</v>
      </c>
      <c r="AB27" s="123">
        <v>56</v>
      </c>
      <c r="AC27" s="616">
        <v>1005</v>
      </c>
      <c r="AD27" s="123">
        <v>173</v>
      </c>
      <c r="AE27" s="123">
        <v>63</v>
      </c>
      <c r="AF27" s="123">
        <v>111</v>
      </c>
      <c r="AG27" s="123">
        <v>25</v>
      </c>
      <c r="AH27" s="123">
        <v>105</v>
      </c>
      <c r="AI27" s="123">
        <v>38</v>
      </c>
      <c r="AJ27" s="123">
        <v>19</v>
      </c>
      <c r="AK27" s="123">
        <v>129</v>
      </c>
      <c r="AL27" s="123">
        <v>169</v>
      </c>
      <c r="AM27" s="123">
        <v>79</v>
      </c>
      <c r="AN27" s="296">
        <v>94</v>
      </c>
      <c r="AO27" s="617">
        <v>2614</v>
      </c>
    </row>
    <row r="28" spans="3:41" x14ac:dyDescent="0.25">
      <c r="C28" s="618" t="s">
        <v>147</v>
      </c>
      <c r="D28" s="627">
        <v>1591</v>
      </c>
      <c r="E28" s="591">
        <v>280</v>
      </c>
      <c r="F28" s="591">
        <v>942</v>
      </c>
      <c r="G28" s="591">
        <v>260</v>
      </c>
      <c r="H28" s="591">
        <v>47</v>
      </c>
      <c r="I28" s="591">
        <v>62</v>
      </c>
      <c r="J28" s="629">
        <v>1722</v>
      </c>
      <c r="K28" s="591">
        <v>269</v>
      </c>
      <c r="L28" s="591">
        <v>229</v>
      </c>
      <c r="M28" s="591">
        <v>477</v>
      </c>
      <c r="N28" s="591">
        <v>287</v>
      </c>
      <c r="O28" s="591">
        <v>197</v>
      </c>
      <c r="P28" s="591">
        <v>263</v>
      </c>
      <c r="Q28" s="629">
        <v>2012</v>
      </c>
      <c r="R28" s="591">
        <v>607</v>
      </c>
      <c r="S28" s="591">
        <v>573</v>
      </c>
      <c r="T28" s="591">
        <v>162</v>
      </c>
      <c r="U28" s="591">
        <v>166</v>
      </c>
      <c r="V28" s="591">
        <v>237</v>
      </c>
      <c r="W28" s="591">
        <v>267</v>
      </c>
      <c r="X28" s="629">
        <v>1269</v>
      </c>
      <c r="Y28" s="591">
        <v>293</v>
      </c>
      <c r="Z28" s="591">
        <v>244</v>
      </c>
      <c r="AA28" s="591">
        <v>281</v>
      </c>
      <c r="AB28" s="591">
        <v>451</v>
      </c>
      <c r="AC28" s="629">
        <v>3793</v>
      </c>
      <c r="AD28" s="591">
        <v>841</v>
      </c>
      <c r="AE28" s="591">
        <v>326</v>
      </c>
      <c r="AF28" s="591">
        <v>165</v>
      </c>
      <c r="AG28" s="591">
        <v>175</v>
      </c>
      <c r="AH28" s="591">
        <v>152</v>
      </c>
      <c r="AI28" s="591">
        <v>151</v>
      </c>
      <c r="AJ28" s="591">
        <v>88</v>
      </c>
      <c r="AK28" s="591">
        <v>785</v>
      </c>
      <c r="AL28" s="591">
        <v>686</v>
      </c>
      <c r="AM28" s="591">
        <v>132</v>
      </c>
      <c r="AN28" s="668">
        <v>292</v>
      </c>
      <c r="AO28" s="623">
        <v>10387</v>
      </c>
    </row>
    <row r="29" spans="3:41" x14ac:dyDescent="0.25">
      <c r="C29" s="633" t="s">
        <v>18</v>
      </c>
      <c r="D29" s="266"/>
      <c r="E29" s="274"/>
      <c r="F29" s="274"/>
      <c r="G29" s="274"/>
      <c r="H29" s="274"/>
      <c r="I29" s="274"/>
      <c r="J29" s="267"/>
      <c r="K29" s="274"/>
      <c r="L29" s="274"/>
      <c r="M29" s="274"/>
      <c r="N29" s="274"/>
      <c r="O29" s="274"/>
      <c r="P29" s="274"/>
      <c r="Q29" s="267"/>
      <c r="R29" s="274"/>
      <c r="S29" s="274"/>
      <c r="T29" s="274"/>
      <c r="U29" s="274"/>
      <c r="V29" s="274"/>
      <c r="W29" s="274"/>
      <c r="X29" s="267"/>
      <c r="Y29" s="274"/>
      <c r="Z29" s="274"/>
      <c r="AA29" s="274"/>
      <c r="AB29" s="274"/>
      <c r="AC29" s="267"/>
      <c r="AD29" s="274"/>
      <c r="AE29" s="274"/>
      <c r="AF29" s="274"/>
      <c r="AG29" s="274"/>
      <c r="AH29" s="274"/>
      <c r="AI29" s="274"/>
      <c r="AJ29" s="274"/>
      <c r="AK29" s="274"/>
      <c r="AL29" s="274"/>
      <c r="AM29" s="274"/>
      <c r="AN29" s="275"/>
      <c r="AO29" s="611"/>
    </row>
    <row r="30" spans="3:41" x14ac:dyDescent="0.25">
      <c r="C30" s="612" t="s">
        <v>22</v>
      </c>
      <c r="D30" s="266"/>
      <c r="E30" s="268"/>
      <c r="F30" s="268"/>
      <c r="G30" s="268"/>
      <c r="H30" s="268"/>
      <c r="I30" s="268"/>
      <c r="J30" s="267"/>
      <c r="K30" s="268"/>
      <c r="L30" s="268"/>
      <c r="M30" s="268"/>
      <c r="N30" s="268"/>
      <c r="O30" s="268"/>
      <c r="P30" s="268"/>
      <c r="Q30" s="267"/>
      <c r="R30" s="268"/>
      <c r="S30" s="268"/>
      <c r="T30" s="268"/>
      <c r="U30" s="268"/>
      <c r="V30" s="268"/>
      <c r="W30" s="268"/>
      <c r="X30" s="267"/>
      <c r="Y30" s="268"/>
      <c r="Z30" s="268"/>
      <c r="AA30" s="268"/>
      <c r="AB30" s="268"/>
      <c r="AC30" s="267"/>
      <c r="AD30" s="268"/>
      <c r="AE30" s="268"/>
      <c r="AF30" s="268"/>
      <c r="AG30" s="268"/>
      <c r="AH30" s="268"/>
      <c r="AI30" s="268"/>
      <c r="AJ30" s="268"/>
      <c r="AK30" s="268"/>
      <c r="AL30" s="268"/>
      <c r="AM30" s="268"/>
      <c r="AN30" s="269"/>
      <c r="AO30" s="611"/>
    </row>
    <row r="31" spans="3:41" x14ac:dyDescent="0.25">
      <c r="C31" s="618" t="s">
        <v>145</v>
      </c>
      <c r="D31" s="823">
        <v>2.9588387353350568E-2</v>
      </c>
      <c r="E31" s="815">
        <v>2.5517654099341713E-2</v>
      </c>
      <c r="F31" s="815">
        <v>3.1731817473913723E-2</v>
      </c>
      <c r="G31" s="815">
        <v>3.68610747051114E-2</v>
      </c>
      <c r="H31" s="815">
        <v>1.2288477034649477E-2</v>
      </c>
      <c r="I31" s="815">
        <v>3.3091374893253631E-2</v>
      </c>
      <c r="J31" s="825">
        <v>2.7925617627830315E-2</v>
      </c>
      <c r="K31" s="815">
        <v>4.6004965293610985E-2</v>
      </c>
      <c r="L31" s="815">
        <v>3.5457373149851215E-2</v>
      </c>
      <c r="M31" s="815">
        <v>2.3213399029830793E-2</v>
      </c>
      <c r="N31" s="815">
        <v>2.5307302964569775E-2</v>
      </c>
      <c r="O31" s="815">
        <v>2.6395619115155814E-2</v>
      </c>
      <c r="P31" s="815">
        <v>1.7238937050257804E-2</v>
      </c>
      <c r="Q31" s="825">
        <v>2.6748638941816567E-2</v>
      </c>
      <c r="R31" s="815">
        <v>2.9860338647880361E-2</v>
      </c>
      <c r="S31" s="815">
        <v>1.8080322949800408E-2</v>
      </c>
      <c r="T31" s="815">
        <v>3.5942581585735114E-2</v>
      </c>
      <c r="U31" s="815">
        <v>3.5010991553858617E-2</v>
      </c>
      <c r="V31" s="815">
        <v>2.5136507850052423E-2</v>
      </c>
      <c r="W31" s="815">
        <v>4.3095361170141483E-2</v>
      </c>
      <c r="X31" s="825">
        <v>2.0091552155960198E-2</v>
      </c>
      <c r="Y31" s="815">
        <v>1.8100713400003222E-2</v>
      </c>
      <c r="Z31" s="815">
        <v>1.6678739250756858E-2</v>
      </c>
      <c r="AA31" s="815">
        <v>2.0813605179244372E-2</v>
      </c>
      <c r="AB31" s="815">
        <v>2.4022712382616291E-2</v>
      </c>
      <c r="AC31" s="825">
        <v>1.6273652910917241E-2</v>
      </c>
      <c r="AD31" s="815">
        <v>9.7443738894670145E-3</v>
      </c>
      <c r="AE31" s="815">
        <v>1.8069623054259448E-2</v>
      </c>
      <c r="AF31" s="815">
        <v>2.8811590997069071E-2</v>
      </c>
      <c r="AG31" s="815">
        <v>1.6826329225110483E-2</v>
      </c>
      <c r="AH31" s="815">
        <v>1.3272798869611545E-2</v>
      </c>
      <c r="AI31" s="815">
        <v>2.170460561143462E-2</v>
      </c>
      <c r="AJ31" s="815">
        <v>3.2114689093206673E-2</v>
      </c>
      <c r="AK31" s="815">
        <v>1.6855669040930291E-2</v>
      </c>
      <c r="AL31" s="815">
        <v>1.7207444499117194E-2</v>
      </c>
      <c r="AM31" s="815">
        <v>1.2042842215256009E-2</v>
      </c>
      <c r="AN31" s="817">
        <v>2.6676718763592077E-2</v>
      </c>
      <c r="AO31" s="818">
        <v>2.2384381987597311E-2</v>
      </c>
    </row>
    <row r="32" spans="3:41" ht="13.8" thickBot="1" x14ac:dyDescent="0.3">
      <c r="C32" s="635" t="s">
        <v>146</v>
      </c>
      <c r="D32" s="824">
        <v>8.0123076923076922E-2</v>
      </c>
      <c r="E32" s="820">
        <v>6.2705882352941181E-2</v>
      </c>
      <c r="F32" s="820">
        <v>9.3142857142857138E-2</v>
      </c>
      <c r="G32" s="820">
        <v>7.4999999999999997E-2</v>
      </c>
      <c r="H32" s="820">
        <v>4.0666666666666663E-2</v>
      </c>
      <c r="I32" s="820">
        <v>7.7499999999999999E-2</v>
      </c>
      <c r="J32" s="826">
        <v>9.403875968992248E-2</v>
      </c>
      <c r="K32" s="820">
        <v>0.1396923076923077</v>
      </c>
      <c r="L32" s="820">
        <v>0.15341666666666667</v>
      </c>
      <c r="M32" s="820">
        <v>6.5702702702702703E-2</v>
      </c>
      <c r="N32" s="820">
        <v>8.2250000000000004E-2</v>
      </c>
      <c r="O32" s="820">
        <v>8.9333333333333334E-2</v>
      </c>
      <c r="P32" s="820">
        <v>6.0850000000000001E-2</v>
      </c>
      <c r="Q32" s="826">
        <v>0.10087820512820513</v>
      </c>
      <c r="R32" s="820">
        <v>0.10981818181818181</v>
      </c>
      <c r="S32" s="820">
        <v>8.0259999999999998E-2</v>
      </c>
      <c r="T32" s="820">
        <v>0.14244444444444446</v>
      </c>
      <c r="U32" s="820">
        <v>0.13754545454545455</v>
      </c>
      <c r="V32" s="820">
        <v>8.0260869565217385E-2</v>
      </c>
      <c r="W32" s="820">
        <v>0.11847368421052631</v>
      </c>
      <c r="X32" s="826">
        <v>6.1675324675324675E-2</v>
      </c>
      <c r="Y32" s="820">
        <v>5.9157894736842104E-2</v>
      </c>
      <c r="Z32" s="820">
        <v>5.2823529411764707E-2</v>
      </c>
      <c r="AA32" s="820">
        <v>7.1800000000000003E-2</v>
      </c>
      <c r="AB32" s="820">
        <v>6.3461538461538458E-2</v>
      </c>
      <c r="AC32" s="826">
        <v>6.7176991150442483E-2</v>
      </c>
      <c r="AD32" s="820">
        <v>4.4403225806451611E-2</v>
      </c>
      <c r="AE32" s="820">
        <v>0.10992307692307693</v>
      </c>
      <c r="AF32" s="820">
        <v>0.11577777777777777</v>
      </c>
      <c r="AG32" s="820">
        <v>6.13E-2</v>
      </c>
      <c r="AH32" s="820">
        <v>5.209090909090909E-2</v>
      </c>
      <c r="AI32" s="820">
        <v>0.10022222222222223</v>
      </c>
      <c r="AJ32" s="820">
        <v>0.24566666666666667</v>
      </c>
      <c r="AK32" s="820">
        <v>6.6324324324324321E-2</v>
      </c>
      <c r="AL32" s="820">
        <v>5.2844444444444444E-2</v>
      </c>
      <c r="AM32" s="820">
        <v>3.8416666666666668E-2</v>
      </c>
      <c r="AN32" s="822">
        <v>0.12266666666666666</v>
      </c>
      <c r="AO32" s="827">
        <v>8.1174578866768765E-2</v>
      </c>
    </row>
    <row r="33" spans="3:4" x14ac:dyDescent="0.25">
      <c r="D33" s="276"/>
    </row>
    <row r="34" spans="3:4" x14ac:dyDescent="0.25">
      <c r="C34" s="574" t="s">
        <v>8</v>
      </c>
    </row>
    <row r="35" spans="3:4" x14ac:dyDescent="0.25">
      <c r="C35" s="790" t="s">
        <v>545</v>
      </c>
    </row>
    <row r="36" spans="3:4" x14ac:dyDescent="0.25">
      <c r="C36"/>
    </row>
  </sheetData>
  <pageMargins left="0.70866141732283472" right="0.70866141732283472" top="0.74803149606299213" bottom="0.74803149606299213" header="0.31496062992125984" footer="0.31496062992125984"/>
  <pageSetup paperSize="9" scale="63" fitToWidth="2"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9"/>
  <sheetViews>
    <sheetView workbookViewId="0">
      <selection activeCell="A20" sqref="A20"/>
    </sheetView>
  </sheetViews>
  <sheetFormatPr defaultColWidth="9.109375" defaultRowHeight="13.2" x14ac:dyDescent="0.25"/>
  <cols>
    <col min="1" max="1" width="2.6640625" style="425" customWidth="1"/>
    <col min="2" max="2" width="2.88671875" style="425" customWidth="1"/>
    <col min="3" max="3" width="3.109375" style="425" customWidth="1"/>
    <col min="4" max="4" width="20.88671875" style="425" customWidth="1"/>
    <col min="5" max="17" width="10.6640625" style="425" customWidth="1"/>
    <col min="18" max="18" width="11.6640625" style="425" customWidth="1"/>
    <col min="19" max="16384" width="9.109375" style="425"/>
  </cols>
  <sheetData>
    <row r="1" spans="1:18" x14ac:dyDescent="0.25">
      <c r="A1" s="638"/>
      <c r="B1" s="638"/>
      <c r="C1" s="638"/>
      <c r="D1" s="637" t="s">
        <v>479</v>
      </c>
      <c r="E1" s="638"/>
      <c r="F1" s="638"/>
      <c r="G1" s="638"/>
      <c r="H1" s="638"/>
      <c r="I1" s="638"/>
      <c r="J1" s="638"/>
      <c r="K1" s="638"/>
      <c r="L1" s="638"/>
      <c r="M1" s="638"/>
      <c r="N1" s="638"/>
      <c r="O1" s="638"/>
      <c r="P1" s="638"/>
      <c r="Q1" s="638"/>
      <c r="R1" s="638"/>
    </row>
    <row r="2" spans="1:18" ht="13.8" thickBot="1" x14ac:dyDescent="0.3">
      <c r="A2" s="638"/>
      <c r="B2" s="638"/>
      <c r="C2" s="638"/>
      <c r="D2" s="638"/>
      <c r="E2" s="638"/>
      <c r="F2" s="638"/>
      <c r="G2" s="638"/>
      <c r="H2" s="638"/>
      <c r="I2" s="638"/>
      <c r="J2" s="638"/>
      <c r="K2" s="638"/>
      <c r="L2" s="638"/>
      <c r="M2" s="638"/>
      <c r="N2" s="638"/>
      <c r="O2" s="638"/>
      <c r="P2" s="638"/>
      <c r="Q2" s="638"/>
      <c r="R2" s="638"/>
    </row>
    <row r="3" spans="1:18" x14ac:dyDescent="0.25">
      <c r="A3" s="638"/>
      <c r="B3" s="638"/>
      <c r="C3" s="638"/>
      <c r="D3" s="638"/>
      <c r="E3" s="686"/>
      <c r="F3" s="689"/>
      <c r="G3" s="690"/>
      <c r="H3" s="690"/>
      <c r="I3" s="690"/>
      <c r="J3" s="692"/>
      <c r="K3" s="692"/>
      <c r="L3" s="692"/>
      <c r="M3" s="692"/>
      <c r="N3" s="695"/>
      <c r="O3" s="695"/>
      <c r="P3" s="699"/>
      <c r="Q3" s="701"/>
      <c r="R3" s="638"/>
    </row>
    <row r="4" spans="1:18" ht="13.8" thickBot="1" x14ac:dyDescent="0.3">
      <c r="A4" s="638"/>
      <c r="B4" s="638"/>
      <c r="C4" s="638"/>
      <c r="D4" s="638"/>
      <c r="E4" s="687" t="s">
        <v>86</v>
      </c>
      <c r="F4" s="678"/>
      <c r="G4" s="691" t="s">
        <v>392</v>
      </c>
      <c r="H4" s="679"/>
      <c r="I4" s="679"/>
      <c r="J4" s="693" t="s">
        <v>87</v>
      </c>
      <c r="K4" s="693"/>
      <c r="L4" s="634"/>
      <c r="M4" s="634"/>
      <c r="N4" s="696" t="s">
        <v>88</v>
      </c>
      <c r="O4" s="696"/>
      <c r="P4" s="639" t="s">
        <v>89</v>
      </c>
      <c r="Q4" s="640" t="s">
        <v>84</v>
      </c>
      <c r="R4" s="638"/>
    </row>
    <row r="5" spans="1:18" ht="13.8" thickBot="1" x14ac:dyDescent="0.3">
      <c r="A5" s="638"/>
      <c r="B5" s="638"/>
      <c r="C5" s="638"/>
      <c r="D5" s="641" t="s">
        <v>90</v>
      </c>
      <c r="E5" s="688" t="s">
        <v>393</v>
      </c>
      <c r="F5" s="642" t="s">
        <v>394</v>
      </c>
      <c r="G5" s="643" t="s">
        <v>395</v>
      </c>
      <c r="H5" s="643" t="s">
        <v>396</v>
      </c>
      <c r="I5" s="643" t="s">
        <v>397</v>
      </c>
      <c r="J5" s="694" t="s">
        <v>398</v>
      </c>
      <c r="K5" s="694" t="s">
        <v>399</v>
      </c>
      <c r="L5" s="694" t="s">
        <v>400</v>
      </c>
      <c r="M5" s="694" t="s">
        <v>101</v>
      </c>
      <c r="N5" s="644" t="s">
        <v>102</v>
      </c>
      <c r="O5" s="644" t="s">
        <v>401</v>
      </c>
      <c r="P5" s="700" t="s">
        <v>103</v>
      </c>
      <c r="Q5" s="702" t="s">
        <v>91</v>
      </c>
      <c r="R5" s="638"/>
    </row>
    <row r="6" spans="1:18" ht="13.8" thickBot="1" x14ac:dyDescent="0.3">
      <c r="A6" s="638"/>
      <c r="B6" s="638"/>
      <c r="C6" s="638"/>
      <c r="D6" s="680"/>
      <c r="E6" s="645">
        <v>0.22340425531914893</v>
      </c>
      <c r="F6" s="646">
        <v>0.52322695035460998</v>
      </c>
      <c r="G6" s="646">
        <v>3.5460992907801421E-4</v>
      </c>
      <c r="H6" s="646">
        <v>0</v>
      </c>
      <c r="I6" s="646">
        <v>6.8173758865248221E-2</v>
      </c>
      <c r="J6" s="646">
        <v>9.2198581560283682E-3</v>
      </c>
      <c r="K6" s="646">
        <v>0.10505319148936171</v>
      </c>
      <c r="L6" s="646">
        <v>3.3156028368794326E-2</v>
      </c>
      <c r="M6" s="646">
        <v>9.7517730496453901E-4</v>
      </c>
      <c r="N6" s="646">
        <v>3.6436170212765955E-2</v>
      </c>
      <c r="O6" s="646"/>
      <c r="P6" s="646"/>
      <c r="Q6" s="647">
        <v>1</v>
      </c>
      <c r="R6" s="638"/>
    </row>
    <row r="7" spans="1:18" x14ac:dyDescent="0.25">
      <c r="A7" s="638"/>
      <c r="B7" s="638"/>
      <c r="C7" s="638"/>
      <c r="D7" s="648" t="s">
        <v>92</v>
      </c>
      <c r="E7" s="649">
        <v>0.16356382978723405</v>
      </c>
      <c r="F7" s="650">
        <v>0.38031914893617019</v>
      </c>
      <c r="G7" s="650">
        <v>1.773049645390071E-4</v>
      </c>
      <c r="H7" s="650">
        <v>0</v>
      </c>
      <c r="I7" s="650">
        <v>5.3368794326241135E-2</v>
      </c>
      <c r="J7" s="650">
        <v>7.0035460992907798E-3</v>
      </c>
      <c r="K7" s="650">
        <v>7.4379432624113478E-2</v>
      </c>
      <c r="L7" s="650">
        <v>2.5354609929078013E-2</v>
      </c>
      <c r="M7" s="650">
        <v>7.9787234042553187E-4</v>
      </c>
      <c r="N7" s="650">
        <v>2.2251773049645391E-2</v>
      </c>
      <c r="O7" s="650"/>
      <c r="P7" s="650"/>
      <c r="Q7" s="651">
        <v>0.72721631205673753</v>
      </c>
      <c r="R7" s="638"/>
    </row>
    <row r="8" spans="1:18" x14ac:dyDescent="0.25">
      <c r="A8" s="638"/>
      <c r="B8" s="638"/>
      <c r="C8" s="638"/>
      <c r="D8" s="652" t="s">
        <v>93</v>
      </c>
      <c r="E8" s="653">
        <v>2.0124113475177306E-2</v>
      </c>
      <c r="F8" s="654">
        <v>4.1134751773049642E-2</v>
      </c>
      <c r="G8" s="654">
        <v>0</v>
      </c>
      <c r="H8" s="654">
        <v>0</v>
      </c>
      <c r="I8" s="654">
        <v>4.5212765957446804E-3</v>
      </c>
      <c r="J8" s="654">
        <v>9.7517730496453901E-4</v>
      </c>
      <c r="K8" s="654">
        <v>8.8652482269503553E-3</v>
      </c>
      <c r="L8" s="654">
        <v>1.950354609929078E-3</v>
      </c>
      <c r="M8" s="654">
        <v>1.773049645390071E-4</v>
      </c>
      <c r="N8" s="654">
        <v>6.8262411347517734E-3</v>
      </c>
      <c r="O8" s="654"/>
      <c r="P8" s="654"/>
      <c r="Q8" s="655">
        <v>8.457446808510638E-2</v>
      </c>
      <c r="R8" s="638"/>
    </row>
    <row r="9" spans="1:18" x14ac:dyDescent="0.25">
      <c r="A9" s="638"/>
      <c r="B9" s="638"/>
      <c r="C9" s="638"/>
      <c r="D9" s="652" t="s">
        <v>94</v>
      </c>
      <c r="E9" s="653">
        <v>3.5460992907801421E-4</v>
      </c>
      <c r="F9" s="654">
        <v>7.0921985815602842E-4</v>
      </c>
      <c r="G9" s="654">
        <v>8.8652482269503552E-5</v>
      </c>
      <c r="H9" s="654">
        <v>0</v>
      </c>
      <c r="I9" s="654">
        <v>8.8652482269503552E-5</v>
      </c>
      <c r="J9" s="654">
        <v>0</v>
      </c>
      <c r="K9" s="654">
        <v>1.773049645390071E-4</v>
      </c>
      <c r="L9" s="654">
        <v>0</v>
      </c>
      <c r="M9" s="654">
        <v>0</v>
      </c>
      <c r="N9" s="654">
        <v>8.8652482269503552E-5</v>
      </c>
      <c r="O9" s="654"/>
      <c r="P9" s="654"/>
      <c r="Q9" s="655">
        <v>1.5070921985815603E-3</v>
      </c>
      <c r="R9" s="638"/>
    </row>
    <row r="10" spans="1:18" x14ac:dyDescent="0.25">
      <c r="A10" s="638"/>
      <c r="B10" s="638"/>
      <c r="C10" s="638"/>
      <c r="D10" s="652" t="s">
        <v>95</v>
      </c>
      <c r="E10" s="653">
        <v>5.1418439716312053E-3</v>
      </c>
      <c r="F10" s="654">
        <v>1.1613475177304964E-2</v>
      </c>
      <c r="G10" s="654">
        <v>0</v>
      </c>
      <c r="H10" s="654">
        <v>0</v>
      </c>
      <c r="I10" s="654">
        <v>1.7730496453900709E-3</v>
      </c>
      <c r="J10" s="654">
        <v>1.773049645390071E-4</v>
      </c>
      <c r="K10" s="654">
        <v>1.6843971631205674E-3</v>
      </c>
      <c r="L10" s="654">
        <v>7.0921985815602842E-4</v>
      </c>
      <c r="M10" s="654">
        <v>0</v>
      </c>
      <c r="N10" s="654">
        <v>3.5460992907801421E-4</v>
      </c>
      <c r="O10" s="654"/>
      <c r="P10" s="654"/>
      <c r="Q10" s="655">
        <v>2.1453900709219858E-2</v>
      </c>
      <c r="R10" s="638"/>
    </row>
    <row r="11" spans="1:18" x14ac:dyDescent="0.25">
      <c r="A11" s="638"/>
      <c r="B11" s="638"/>
      <c r="C11" s="638"/>
      <c r="D11" s="652" t="s">
        <v>96</v>
      </c>
      <c r="E11" s="653">
        <v>1.5159574468085106E-2</v>
      </c>
      <c r="F11" s="654">
        <v>4.1755319148936168E-2</v>
      </c>
      <c r="G11" s="654">
        <v>0</v>
      </c>
      <c r="H11" s="654">
        <v>0</v>
      </c>
      <c r="I11" s="654">
        <v>3.5460992907801418E-3</v>
      </c>
      <c r="J11" s="654">
        <v>4.4326241134751772E-4</v>
      </c>
      <c r="K11" s="654">
        <v>8.7765957446808516E-3</v>
      </c>
      <c r="L11" s="654">
        <v>2.5709219858156026E-3</v>
      </c>
      <c r="M11" s="654">
        <v>0</v>
      </c>
      <c r="N11" s="654">
        <v>6.2056737588652485E-4</v>
      </c>
      <c r="O11" s="654"/>
      <c r="P11" s="654"/>
      <c r="Q11" s="655">
        <v>7.2872340425531909E-2</v>
      </c>
      <c r="R11" s="638"/>
    </row>
    <row r="12" spans="1:18" x14ac:dyDescent="0.25">
      <c r="A12" s="638"/>
      <c r="B12" s="638"/>
      <c r="C12" s="638"/>
      <c r="D12" s="652" t="s">
        <v>97</v>
      </c>
      <c r="E12" s="653">
        <v>2.9255319148936169E-3</v>
      </c>
      <c r="F12" s="654">
        <v>1.5070921985815603E-3</v>
      </c>
      <c r="G12" s="654">
        <v>0</v>
      </c>
      <c r="H12" s="654">
        <v>0</v>
      </c>
      <c r="I12" s="654">
        <v>3.5460992907801421E-4</v>
      </c>
      <c r="J12" s="654">
        <v>8.8652482269503552E-5</v>
      </c>
      <c r="K12" s="654">
        <v>1.7730496453900709E-3</v>
      </c>
      <c r="L12" s="654">
        <v>4.4326241134751772E-4</v>
      </c>
      <c r="M12" s="654">
        <v>0</v>
      </c>
      <c r="N12" s="654">
        <v>5.3191489361702129E-4</v>
      </c>
      <c r="O12" s="654"/>
      <c r="P12" s="654"/>
      <c r="Q12" s="655">
        <v>7.6241134751773047E-3</v>
      </c>
      <c r="R12" s="638"/>
    </row>
    <row r="13" spans="1:18" x14ac:dyDescent="0.25">
      <c r="A13" s="638"/>
      <c r="B13" s="638"/>
      <c r="C13" s="638"/>
      <c r="D13" s="652" t="s">
        <v>98</v>
      </c>
      <c r="E13" s="653">
        <v>3.5460992907801421E-4</v>
      </c>
      <c r="F13" s="654">
        <v>1.152482269503546E-3</v>
      </c>
      <c r="G13" s="654">
        <v>0</v>
      </c>
      <c r="H13" s="654">
        <v>0</v>
      </c>
      <c r="I13" s="654">
        <v>2.6595744680851064E-4</v>
      </c>
      <c r="J13" s="654">
        <v>0</v>
      </c>
      <c r="K13" s="654">
        <v>9.7517730496453901E-4</v>
      </c>
      <c r="L13" s="654">
        <v>1.773049645390071E-4</v>
      </c>
      <c r="M13" s="654">
        <v>0</v>
      </c>
      <c r="N13" s="654">
        <v>3.5460992907801421E-4</v>
      </c>
      <c r="O13" s="654"/>
      <c r="P13" s="654"/>
      <c r="Q13" s="655">
        <v>3.2801418439716312E-3</v>
      </c>
      <c r="R13" s="638"/>
    </row>
    <row r="14" spans="1:18" x14ac:dyDescent="0.25">
      <c r="A14" s="638"/>
      <c r="B14" s="638"/>
      <c r="C14" s="638"/>
      <c r="D14" s="652" t="s">
        <v>494</v>
      </c>
      <c r="E14" s="653">
        <v>0</v>
      </c>
      <c r="F14" s="654">
        <v>0</v>
      </c>
      <c r="G14" s="654">
        <v>0</v>
      </c>
      <c r="H14" s="654">
        <v>0</v>
      </c>
      <c r="I14" s="654">
        <v>0</v>
      </c>
      <c r="J14" s="654">
        <v>0</v>
      </c>
      <c r="K14" s="654">
        <v>0</v>
      </c>
      <c r="L14" s="654">
        <v>0</v>
      </c>
      <c r="M14" s="654">
        <v>0</v>
      </c>
      <c r="N14" s="654">
        <v>2.3049645390070921E-3</v>
      </c>
      <c r="O14" s="654"/>
      <c r="P14" s="654"/>
      <c r="Q14" s="655">
        <v>2.3049645390070921E-3</v>
      </c>
      <c r="R14" s="638"/>
    </row>
    <row r="15" spans="1:18" ht="13.8" thickBot="1" x14ac:dyDescent="0.3">
      <c r="A15" s="638"/>
      <c r="B15" s="638"/>
      <c r="C15" s="638"/>
      <c r="D15" s="656" t="s">
        <v>480</v>
      </c>
      <c r="E15" s="653">
        <v>3.5460992907801421E-4</v>
      </c>
      <c r="F15" s="654">
        <v>2.6595744680851064E-4</v>
      </c>
      <c r="G15" s="654">
        <v>0</v>
      </c>
      <c r="H15" s="654">
        <v>0</v>
      </c>
      <c r="I15" s="654">
        <v>1.773049645390071E-4</v>
      </c>
      <c r="J15" s="654">
        <v>0</v>
      </c>
      <c r="K15" s="654">
        <v>8.8652482269503552E-5</v>
      </c>
      <c r="L15" s="654">
        <v>0</v>
      </c>
      <c r="M15" s="654">
        <v>0</v>
      </c>
      <c r="N15" s="654">
        <v>0</v>
      </c>
      <c r="O15" s="654"/>
      <c r="P15" s="654"/>
      <c r="Q15" s="655">
        <v>8.8652482269503544E-4</v>
      </c>
      <c r="R15" s="638"/>
    </row>
    <row r="16" spans="1:18" ht="13.8" thickBot="1" x14ac:dyDescent="0.3">
      <c r="A16" s="638"/>
      <c r="B16" s="638"/>
      <c r="C16" s="638"/>
      <c r="D16" s="657" t="s">
        <v>402</v>
      </c>
      <c r="E16" s="658">
        <v>1.5425531914893617E-2</v>
      </c>
      <c r="F16" s="659">
        <v>4.4769503546099293E-2</v>
      </c>
      <c r="G16" s="659">
        <v>8.8652482269503552E-5</v>
      </c>
      <c r="H16" s="659">
        <v>0</v>
      </c>
      <c r="I16" s="659">
        <v>4.0780141843971629E-3</v>
      </c>
      <c r="J16" s="659">
        <v>5.3191489361702129E-4</v>
      </c>
      <c r="K16" s="659">
        <v>8.3333333333333332E-3</v>
      </c>
      <c r="L16" s="659">
        <v>1.950354609929078E-3</v>
      </c>
      <c r="M16" s="659">
        <v>0</v>
      </c>
      <c r="N16" s="659">
        <v>3.1028368794326243E-3</v>
      </c>
      <c r="O16" s="659"/>
      <c r="P16" s="659"/>
      <c r="Q16" s="660">
        <v>7.8280141843971626E-2</v>
      </c>
      <c r="R16" s="638"/>
    </row>
    <row r="17" spans="1:18" ht="13.8" thickBot="1" x14ac:dyDescent="0.3">
      <c r="A17" s="638"/>
      <c r="B17" s="638"/>
      <c r="C17" s="638"/>
      <c r="D17" s="638"/>
      <c r="E17" s="638"/>
      <c r="F17" s="638"/>
      <c r="G17" s="638"/>
      <c r="H17" s="638"/>
      <c r="I17" s="638"/>
      <c r="J17" s="638"/>
      <c r="K17" s="638"/>
      <c r="L17" s="638"/>
      <c r="M17" s="638"/>
      <c r="N17" s="638"/>
      <c r="O17" s="638"/>
      <c r="P17" s="638"/>
      <c r="Q17" s="638"/>
      <c r="R17" s="638"/>
    </row>
    <row r="18" spans="1:18" ht="13.8" thickBot="1" x14ac:dyDescent="0.3">
      <c r="A18" s="638"/>
      <c r="B18" s="638"/>
      <c r="C18" s="638"/>
      <c r="D18" s="661" t="s">
        <v>84</v>
      </c>
      <c r="E18" s="662">
        <v>11280</v>
      </c>
      <c r="F18" s="663"/>
      <c r="G18" s="663"/>
      <c r="H18" s="663"/>
      <c r="I18" s="663"/>
      <c r="J18" s="663"/>
      <c r="K18" s="663"/>
      <c r="L18" s="663"/>
      <c r="M18" s="663"/>
      <c r="N18" s="663"/>
      <c r="O18" s="663"/>
      <c r="P18" s="663"/>
      <c r="Q18" s="636"/>
      <c r="R18" s="638"/>
    </row>
    <row r="19" spans="1:18" x14ac:dyDescent="0.25">
      <c r="A19" s="638"/>
      <c r="B19" s="638"/>
      <c r="C19" s="638"/>
      <c r="D19" s="664"/>
      <c r="E19" s="664"/>
      <c r="F19" s="663"/>
      <c r="G19" s="663"/>
      <c r="H19" s="663"/>
      <c r="I19" s="663"/>
      <c r="J19" s="663"/>
      <c r="K19" s="663"/>
      <c r="L19" s="663"/>
      <c r="M19" s="663"/>
      <c r="N19" s="663"/>
      <c r="O19" s="663"/>
      <c r="P19" s="663"/>
      <c r="Q19" s="636"/>
      <c r="R19" s="638"/>
    </row>
    <row r="20" spans="1:18" x14ac:dyDescent="0.25">
      <c r="A20" s="638"/>
      <c r="B20" s="638"/>
      <c r="C20" s="638"/>
      <c r="D20" s="663"/>
      <c r="E20"/>
      <c r="F20"/>
      <c r="G20"/>
      <c r="H20"/>
      <c r="I20"/>
      <c r="J20"/>
      <c r="K20"/>
      <c r="L20"/>
      <c r="M20"/>
      <c r="N20"/>
      <c r="O20"/>
      <c r="P20" s="638"/>
      <c r="Q20" s="638"/>
      <c r="R20" s="638"/>
    </row>
    <row r="21" spans="1:18" x14ac:dyDescent="0.25">
      <c r="A21" s="638"/>
      <c r="B21" s="638"/>
      <c r="C21" s="638"/>
      <c r="D21" s="638"/>
      <c r="E21" s="638"/>
      <c r="F21" s="638"/>
      <c r="G21" s="638"/>
      <c r="H21" s="638"/>
      <c r="I21" s="638"/>
      <c r="J21" s="638"/>
      <c r="K21" s="638"/>
      <c r="L21" s="638"/>
      <c r="M21" s="638"/>
      <c r="N21" s="638"/>
      <c r="O21" s="638"/>
      <c r="P21" s="638"/>
      <c r="Q21" s="638"/>
      <c r="R21" s="638"/>
    </row>
    <row r="22" spans="1:18" ht="13.8" thickBot="1" x14ac:dyDescent="0.3">
      <c r="A22" s="638"/>
      <c r="B22" s="638"/>
      <c r="C22" s="638"/>
      <c r="D22" s="638"/>
      <c r="E22"/>
      <c r="F22"/>
      <c r="G22"/>
      <c r="H22"/>
      <c r="I22"/>
      <c r="J22"/>
      <c r="K22"/>
      <c r="L22"/>
      <c r="M22"/>
      <c r="N22"/>
      <c r="O22"/>
      <c r="P22"/>
      <c r="Q22"/>
      <c r="R22" s="638"/>
    </row>
    <row r="23" spans="1:18" ht="12.75" customHeight="1" x14ac:dyDescent="0.25">
      <c r="A23" s="638"/>
      <c r="B23" s="638"/>
      <c r="C23" s="638"/>
      <c r="D23" s="638"/>
      <c r="E23" s="686" t="s">
        <v>86</v>
      </c>
      <c r="F23" s="689"/>
      <c r="G23" s="712" t="s">
        <v>392</v>
      </c>
      <c r="H23" s="690"/>
      <c r="I23" s="690"/>
      <c r="J23" s="713" t="s">
        <v>87</v>
      </c>
      <c r="K23" s="713"/>
      <c r="L23" s="692"/>
      <c r="M23" s="692"/>
      <c r="N23" s="714" t="s">
        <v>88</v>
      </c>
      <c r="O23" s="714"/>
      <c r="P23" s="715" t="s">
        <v>89</v>
      </c>
      <c r="Q23" s="716" t="s">
        <v>84</v>
      </c>
      <c r="R23" s="922" t="s">
        <v>481</v>
      </c>
    </row>
    <row r="24" spans="1:18" ht="13.8" thickBot="1" x14ac:dyDescent="0.3">
      <c r="A24" s="638"/>
      <c r="B24" s="638"/>
      <c r="C24" s="638"/>
      <c r="D24" s="19" t="s">
        <v>403</v>
      </c>
      <c r="E24" s="717" t="s">
        <v>393</v>
      </c>
      <c r="F24" s="718" t="s">
        <v>394</v>
      </c>
      <c r="G24" s="719" t="s">
        <v>395</v>
      </c>
      <c r="H24" s="719" t="s">
        <v>396</v>
      </c>
      <c r="I24" s="719" t="s">
        <v>397</v>
      </c>
      <c r="J24" s="720" t="s">
        <v>398</v>
      </c>
      <c r="K24" s="720" t="s">
        <v>399</v>
      </c>
      <c r="L24" s="720" t="s">
        <v>400</v>
      </c>
      <c r="M24" s="720" t="s">
        <v>101</v>
      </c>
      <c r="N24" s="721" t="s">
        <v>102</v>
      </c>
      <c r="O24" s="721" t="s">
        <v>401</v>
      </c>
      <c r="P24" s="722" t="s">
        <v>103</v>
      </c>
      <c r="Q24" s="723" t="s">
        <v>91</v>
      </c>
      <c r="R24" s="923"/>
    </row>
    <row r="25" spans="1:18" x14ac:dyDescent="0.25">
      <c r="A25" s="638"/>
      <c r="B25" s="638"/>
      <c r="C25" s="638"/>
      <c r="D25" s="682" t="s">
        <v>338</v>
      </c>
      <c r="E25" s="650">
        <v>0.14107883817427386</v>
      </c>
      <c r="F25" s="650">
        <v>0.67219917012448138</v>
      </c>
      <c r="G25" s="650">
        <v>0</v>
      </c>
      <c r="H25" s="650">
        <v>0</v>
      </c>
      <c r="I25" s="650">
        <v>6.2240663900414939E-2</v>
      </c>
      <c r="J25" s="650">
        <v>8.2987551867219917E-3</v>
      </c>
      <c r="K25" s="650">
        <v>4.9792531120331947E-2</v>
      </c>
      <c r="L25" s="650">
        <v>2.4896265560165973E-2</v>
      </c>
      <c r="M25" s="650">
        <v>0</v>
      </c>
      <c r="N25" s="650">
        <v>4.1493775933609957E-2</v>
      </c>
      <c r="O25" s="724"/>
      <c r="P25" s="724"/>
      <c r="Q25" s="681">
        <v>2.1365248226950354E-2</v>
      </c>
      <c r="R25" s="703">
        <v>241</v>
      </c>
    </row>
    <row r="26" spans="1:18" x14ac:dyDescent="0.25">
      <c r="A26" s="638"/>
      <c r="B26" s="638"/>
      <c r="C26" s="638"/>
      <c r="D26" s="683" t="s">
        <v>339</v>
      </c>
      <c r="E26" s="654">
        <v>0.12015503875968993</v>
      </c>
      <c r="F26" s="654">
        <v>0.5736434108527132</v>
      </c>
      <c r="G26" s="654">
        <v>0</v>
      </c>
      <c r="H26" s="654">
        <v>0</v>
      </c>
      <c r="I26" s="654">
        <v>9.3023255813953487E-2</v>
      </c>
      <c r="J26" s="654">
        <v>9.6899224806201549E-3</v>
      </c>
      <c r="K26" s="654">
        <v>7.170542635658915E-2</v>
      </c>
      <c r="L26" s="654">
        <v>2.9069767441860465E-2</v>
      </c>
      <c r="M26" s="654">
        <v>0</v>
      </c>
      <c r="N26" s="654">
        <v>9.8837209302325577E-2</v>
      </c>
      <c r="O26" s="725"/>
      <c r="P26" s="725"/>
      <c r="Q26" s="697">
        <v>4.5744680851063826E-2</v>
      </c>
      <c r="R26" s="704">
        <v>516</v>
      </c>
    </row>
    <row r="27" spans="1:18" x14ac:dyDescent="0.25">
      <c r="A27" s="638"/>
      <c r="B27" s="638"/>
      <c r="C27" s="638"/>
      <c r="D27" s="683" t="s">
        <v>341</v>
      </c>
      <c r="E27" s="654">
        <v>0.14285714285714285</v>
      </c>
      <c r="F27" s="654">
        <v>0.65714285714285714</v>
      </c>
      <c r="G27" s="654">
        <v>0</v>
      </c>
      <c r="H27" s="654">
        <v>0</v>
      </c>
      <c r="I27" s="654">
        <v>3.3333333333333333E-2</v>
      </c>
      <c r="J27" s="654">
        <v>1.4285714285714285E-2</v>
      </c>
      <c r="K27" s="654">
        <v>9.5238095238095233E-2</v>
      </c>
      <c r="L27" s="654">
        <v>2.8571428571428571E-2</v>
      </c>
      <c r="M27" s="654">
        <v>0</v>
      </c>
      <c r="N27" s="654">
        <v>2.8571428571428571E-2</v>
      </c>
      <c r="O27" s="725"/>
      <c r="P27" s="725"/>
      <c r="Q27" s="697">
        <v>1.8617021276595744E-2</v>
      </c>
      <c r="R27" s="704">
        <v>210</v>
      </c>
    </row>
    <row r="28" spans="1:18" x14ac:dyDescent="0.25">
      <c r="A28" s="638"/>
      <c r="B28" s="638"/>
      <c r="C28" s="638"/>
      <c r="D28" s="684" t="s">
        <v>333</v>
      </c>
      <c r="E28" s="654">
        <v>0.24539877300613497</v>
      </c>
      <c r="F28" s="654">
        <v>0.49693251533742333</v>
      </c>
      <c r="G28" s="654">
        <v>3.0674846625766872E-3</v>
      </c>
      <c r="H28" s="654">
        <v>0</v>
      </c>
      <c r="I28" s="654">
        <v>4.6012269938650305E-2</v>
      </c>
      <c r="J28" s="654">
        <v>1.2269938650306749E-2</v>
      </c>
      <c r="K28" s="654">
        <v>7.6687116564417179E-2</v>
      </c>
      <c r="L28" s="654">
        <v>4.2944785276073622E-2</v>
      </c>
      <c r="M28" s="654">
        <v>0</v>
      </c>
      <c r="N28" s="654">
        <v>6.1349693251533742E-2</v>
      </c>
      <c r="O28" s="725"/>
      <c r="P28" s="725"/>
      <c r="Q28" s="697">
        <v>2.8900709219858156E-2</v>
      </c>
      <c r="R28" s="704">
        <v>326</v>
      </c>
    </row>
    <row r="29" spans="1:18" x14ac:dyDescent="0.25">
      <c r="A29" s="638"/>
      <c r="B29" s="638"/>
      <c r="C29" s="638"/>
      <c r="D29" s="683" t="s">
        <v>358</v>
      </c>
      <c r="E29" s="654">
        <v>0.20430107526881722</v>
      </c>
      <c r="F29" s="654">
        <v>0.5376344086021505</v>
      </c>
      <c r="G29" s="654">
        <v>0</v>
      </c>
      <c r="H29" s="654">
        <v>0</v>
      </c>
      <c r="I29" s="654">
        <v>0.12903225806451613</v>
      </c>
      <c r="J29" s="654">
        <v>0</v>
      </c>
      <c r="K29" s="654">
        <v>9.6774193548387094E-2</v>
      </c>
      <c r="L29" s="654">
        <v>1.0752688172043012E-2</v>
      </c>
      <c r="M29" s="654">
        <v>1.0752688172043012E-2</v>
      </c>
      <c r="N29" s="654">
        <v>1.0752688172043012E-2</v>
      </c>
      <c r="O29" s="725"/>
      <c r="P29" s="725"/>
      <c r="Q29" s="697">
        <v>8.2446808510638295E-3</v>
      </c>
      <c r="R29" s="704">
        <v>93</v>
      </c>
    </row>
    <row r="30" spans="1:18" x14ac:dyDescent="0.25">
      <c r="A30" s="638"/>
      <c r="B30" s="638"/>
      <c r="C30" s="638"/>
      <c r="D30" s="683" t="s">
        <v>351</v>
      </c>
      <c r="E30" s="654">
        <v>0.26200000000000001</v>
      </c>
      <c r="F30" s="654">
        <v>0.49199999999999999</v>
      </c>
      <c r="G30" s="654">
        <v>0</v>
      </c>
      <c r="H30" s="654">
        <v>0</v>
      </c>
      <c r="I30" s="654">
        <v>6.8000000000000005E-2</v>
      </c>
      <c r="J30" s="654">
        <v>0.01</v>
      </c>
      <c r="K30" s="654">
        <v>0.10199999999999999</v>
      </c>
      <c r="L30" s="654">
        <v>0.03</v>
      </c>
      <c r="M30" s="654">
        <v>0</v>
      </c>
      <c r="N30" s="654">
        <v>0.03</v>
      </c>
      <c r="O30" s="725"/>
      <c r="P30" s="725"/>
      <c r="Q30" s="697">
        <v>4.4326241134751775E-2</v>
      </c>
      <c r="R30" s="704">
        <v>500</v>
      </c>
    </row>
    <row r="31" spans="1:18" x14ac:dyDescent="0.25">
      <c r="A31" s="638"/>
      <c r="B31" s="638"/>
      <c r="C31" s="638"/>
      <c r="D31" s="683" t="s">
        <v>342</v>
      </c>
      <c r="E31" s="654">
        <v>0.23809523809523808</v>
      </c>
      <c r="F31" s="654">
        <v>0.50549450549450547</v>
      </c>
      <c r="G31" s="654">
        <v>3.663003663003663E-3</v>
      </c>
      <c r="H31" s="654">
        <v>0</v>
      </c>
      <c r="I31" s="654">
        <v>3.2967032967032968E-2</v>
      </c>
      <c r="J31" s="654">
        <v>1.4652014652014652E-2</v>
      </c>
      <c r="K31" s="654">
        <v>0.12454212454212454</v>
      </c>
      <c r="L31" s="654">
        <v>3.2967032967032968E-2</v>
      </c>
      <c r="M31" s="654">
        <v>0</v>
      </c>
      <c r="N31" s="654">
        <v>4.7619047619047616E-2</v>
      </c>
      <c r="O31" s="725"/>
      <c r="P31" s="725"/>
      <c r="Q31" s="697">
        <v>2.4202127659574468E-2</v>
      </c>
      <c r="R31" s="704">
        <v>273</v>
      </c>
    </row>
    <row r="32" spans="1:18" x14ac:dyDescent="0.25">
      <c r="A32" s="638"/>
      <c r="B32" s="638"/>
      <c r="C32" s="638"/>
      <c r="D32" s="683" t="s">
        <v>349</v>
      </c>
      <c r="E32" s="654">
        <v>0.28458498023715417</v>
      </c>
      <c r="F32" s="654">
        <v>0.51383399209486169</v>
      </c>
      <c r="G32" s="654">
        <v>0</v>
      </c>
      <c r="H32" s="654">
        <v>0</v>
      </c>
      <c r="I32" s="654">
        <v>8.3003952569169967E-2</v>
      </c>
      <c r="J32" s="654">
        <v>3.952569169960474E-3</v>
      </c>
      <c r="K32" s="654">
        <v>7.5098814229249009E-2</v>
      </c>
      <c r="L32" s="654">
        <v>1.9762845849802372E-2</v>
      </c>
      <c r="M32" s="654">
        <v>0</v>
      </c>
      <c r="N32" s="654">
        <v>1.9762845849802372E-2</v>
      </c>
      <c r="O32" s="725"/>
      <c r="P32" s="725"/>
      <c r="Q32" s="697">
        <v>2.2429078014184398E-2</v>
      </c>
      <c r="R32" s="704">
        <v>253</v>
      </c>
    </row>
    <row r="33" spans="1:18" x14ac:dyDescent="0.25">
      <c r="A33" s="638"/>
      <c r="B33" s="638"/>
      <c r="C33" s="638"/>
      <c r="D33" s="683" t="s">
        <v>356</v>
      </c>
      <c r="E33" s="654">
        <v>0.15483870967741936</v>
      </c>
      <c r="F33" s="654">
        <v>0.6645161290322581</v>
      </c>
      <c r="G33" s="654">
        <v>0</v>
      </c>
      <c r="H33" s="654">
        <v>0</v>
      </c>
      <c r="I33" s="654">
        <v>4.5161290322580643E-2</v>
      </c>
      <c r="J33" s="654">
        <v>6.4516129032258064E-3</v>
      </c>
      <c r="K33" s="654">
        <v>7.7419354838709681E-2</v>
      </c>
      <c r="L33" s="654">
        <v>1.2903225806451613E-2</v>
      </c>
      <c r="M33" s="654">
        <v>0</v>
      </c>
      <c r="N33" s="654">
        <v>1.935483870967742E-2</v>
      </c>
      <c r="O33" s="725"/>
      <c r="P33" s="725"/>
      <c r="Q33" s="697">
        <v>1.374113475177305E-2</v>
      </c>
      <c r="R33" s="704">
        <v>155</v>
      </c>
    </row>
    <row r="34" spans="1:18" x14ac:dyDescent="0.25">
      <c r="A34" s="638"/>
      <c r="B34" s="638"/>
      <c r="C34" s="638"/>
      <c r="D34" s="683" t="s">
        <v>345</v>
      </c>
      <c r="E34" s="654">
        <v>0.20942408376963351</v>
      </c>
      <c r="F34" s="654">
        <v>0.50261780104712039</v>
      </c>
      <c r="G34" s="654">
        <v>0</v>
      </c>
      <c r="H34" s="654">
        <v>0</v>
      </c>
      <c r="I34" s="654">
        <v>5.2356020942408377E-2</v>
      </c>
      <c r="J34" s="654">
        <v>5.235602094240838E-3</v>
      </c>
      <c r="K34" s="654">
        <v>0.16230366492146597</v>
      </c>
      <c r="L34" s="654">
        <v>2.6178010471204188E-2</v>
      </c>
      <c r="M34" s="654">
        <v>0</v>
      </c>
      <c r="N34" s="654">
        <v>4.1884816753926704E-2</v>
      </c>
      <c r="O34" s="725"/>
      <c r="P34" s="725"/>
      <c r="Q34" s="697">
        <v>1.6932624113475177E-2</v>
      </c>
      <c r="R34" s="704">
        <v>191</v>
      </c>
    </row>
    <row r="35" spans="1:18" x14ac:dyDescent="0.25">
      <c r="A35" s="638"/>
      <c r="B35" s="638"/>
      <c r="C35" s="638"/>
      <c r="D35" s="683" t="s">
        <v>354</v>
      </c>
      <c r="E35" s="654">
        <v>0.19298245614035087</v>
      </c>
      <c r="F35" s="654">
        <v>0.54385964912280704</v>
      </c>
      <c r="G35" s="654">
        <v>0</v>
      </c>
      <c r="H35" s="654">
        <v>0</v>
      </c>
      <c r="I35" s="654">
        <v>0.11695906432748537</v>
      </c>
      <c r="J35" s="654">
        <v>1.7543859649122806E-2</v>
      </c>
      <c r="K35" s="654">
        <v>9.9415204678362568E-2</v>
      </c>
      <c r="L35" s="654">
        <v>1.7543859649122806E-2</v>
      </c>
      <c r="M35" s="654">
        <v>0</v>
      </c>
      <c r="N35" s="654">
        <v>1.1695906432748537E-2</v>
      </c>
      <c r="O35" s="725"/>
      <c r="P35" s="725"/>
      <c r="Q35" s="697">
        <v>1.5159574468085106E-2</v>
      </c>
      <c r="R35" s="704">
        <v>171</v>
      </c>
    </row>
    <row r="36" spans="1:18" x14ac:dyDescent="0.25">
      <c r="A36" s="638"/>
      <c r="B36" s="638"/>
      <c r="C36" s="638"/>
      <c r="D36" s="683" t="s">
        <v>344</v>
      </c>
      <c r="E36" s="654">
        <v>0.16</v>
      </c>
      <c r="F36" s="654">
        <v>0.61439999999999995</v>
      </c>
      <c r="G36" s="654">
        <v>0</v>
      </c>
      <c r="H36" s="654">
        <v>0</v>
      </c>
      <c r="I36" s="654">
        <v>4.8000000000000001E-2</v>
      </c>
      <c r="J36" s="654">
        <v>9.5999999999999992E-3</v>
      </c>
      <c r="K36" s="654">
        <v>9.6000000000000002E-2</v>
      </c>
      <c r="L36" s="654">
        <v>0.04</v>
      </c>
      <c r="M36" s="654">
        <v>1.6000000000000001E-3</v>
      </c>
      <c r="N36" s="654">
        <v>3.04E-2</v>
      </c>
      <c r="O36" s="725"/>
      <c r="P36" s="725"/>
      <c r="Q36" s="697">
        <v>5.5407801418439713E-2</v>
      </c>
      <c r="R36" s="704">
        <v>625</v>
      </c>
    </row>
    <row r="37" spans="1:18" x14ac:dyDescent="0.25">
      <c r="A37" s="638"/>
      <c r="B37" s="638"/>
      <c r="C37" s="638"/>
      <c r="D37" s="683" t="s">
        <v>362</v>
      </c>
      <c r="E37" s="654">
        <v>0.25878594249201275</v>
      </c>
      <c r="F37" s="654">
        <v>0.51118210862619806</v>
      </c>
      <c r="G37" s="654">
        <v>0</v>
      </c>
      <c r="H37" s="654">
        <v>0</v>
      </c>
      <c r="I37" s="654">
        <v>4.1533546325878593E-2</v>
      </c>
      <c r="J37" s="654">
        <v>1.5974440894568689E-2</v>
      </c>
      <c r="K37" s="654">
        <v>0.13738019169329074</v>
      </c>
      <c r="L37" s="654">
        <v>1.5974440894568689E-2</v>
      </c>
      <c r="M37" s="654">
        <v>0</v>
      </c>
      <c r="N37" s="654">
        <v>1.9169329073482427E-2</v>
      </c>
      <c r="O37" s="725"/>
      <c r="P37" s="725"/>
      <c r="Q37" s="697">
        <v>2.7748226950354608E-2</v>
      </c>
      <c r="R37" s="704">
        <v>313</v>
      </c>
    </row>
    <row r="38" spans="1:18" x14ac:dyDescent="0.25">
      <c r="A38" s="638"/>
      <c r="B38" s="638"/>
      <c r="C38" s="638"/>
      <c r="D38" s="683" t="s">
        <v>343</v>
      </c>
      <c r="E38" s="654">
        <v>0.18096723868954759</v>
      </c>
      <c r="F38" s="654">
        <v>0.53510140405616224</v>
      </c>
      <c r="G38" s="654">
        <v>1.5600624024960999E-3</v>
      </c>
      <c r="H38" s="654">
        <v>0</v>
      </c>
      <c r="I38" s="654">
        <v>7.3322932917316688E-2</v>
      </c>
      <c r="J38" s="654">
        <v>9.3603744149765994E-3</v>
      </c>
      <c r="K38" s="654">
        <v>0.11544461778471139</v>
      </c>
      <c r="L38" s="654">
        <v>6.0842433697347896E-2</v>
      </c>
      <c r="M38" s="654">
        <v>0</v>
      </c>
      <c r="N38" s="654">
        <v>1.0920436817472699E-2</v>
      </c>
      <c r="O38" s="725"/>
      <c r="P38" s="725"/>
      <c r="Q38" s="697">
        <v>5.6826241134751772E-2</v>
      </c>
      <c r="R38" s="704">
        <v>641</v>
      </c>
    </row>
    <row r="39" spans="1:18" x14ac:dyDescent="0.25">
      <c r="A39" s="638"/>
      <c r="B39" s="638"/>
      <c r="C39" s="638"/>
      <c r="D39" s="683" t="s">
        <v>352</v>
      </c>
      <c r="E39" s="654">
        <v>0.2857142857142857</v>
      </c>
      <c r="F39" s="654">
        <v>0.41028571428571431</v>
      </c>
      <c r="G39" s="654">
        <v>0</v>
      </c>
      <c r="H39" s="654">
        <v>0</v>
      </c>
      <c r="I39" s="654">
        <v>8.2285714285714281E-2</v>
      </c>
      <c r="J39" s="654">
        <v>9.1428571428571435E-3</v>
      </c>
      <c r="K39" s="654">
        <v>0.11314285714285714</v>
      </c>
      <c r="L39" s="654">
        <v>3.4285714285714287E-2</v>
      </c>
      <c r="M39" s="654">
        <v>3.4285714285714284E-3</v>
      </c>
      <c r="N39" s="654">
        <v>3.5428571428571427E-2</v>
      </c>
      <c r="O39" s="725"/>
      <c r="P39" s="725"/>
      <c r="Q39" s="697">
        <v>7.7570921985815597E-2</v>
      </c>
      <c r="R39" s="704">
        <v>875</v>
      </c>
    </row>
    <row r="40" spans="1:18" x14ac:dyDescent="0.25">
      <c r="A40" s="638"/>
      <c r="B40" s="638"/>
      <c r="C40" s="638"/>
      <c r="D40" s="683" t="s">
        <v>334</v>
      </c>
      <c r="E40" s="654">
        <v>0.20231729055258468</v>
      </c>
      <c r="F40" s="654">
        <v>0.56862745098039214</v>
      </c>
      <c r="G40" s="654">
        <v>0</v>
      </c>
      <c r="H40" s="654">
        <v>0</v>
      </c>
      <c r="I40" s="654">
        <v>4.7237076648841352E-2</v>
      </c>
      <c r="J40" s="654">
        <v>8.0213903743315516E-3</v>
      </c>
      <c r="K40" s="654">
        <v>0.11140819964349376</v>
      </c>
      <c r="L40" s="654">
        <v>2.2281639928698752E-2</v>
      </c>
      <c r="M40" s="654">
        <v>8.9126559714795004E-4</v>
      </c>
      <c r="N40" s="654">
        <v>3.1194295900178252E-2</v>
      </c>
      <c r="O40" s="725"/>
      <c r="P40" s="725"/>
      <c r="Q40" s="697">
        <v>9.9468085106382984E-2</v>
      </c>
      <c r="R40" s="704">
        <v>1122</v>
      </c>
    </row>
    <row r="41" spans="1:18" x14ac:dyDescent="0.25">
      <c r="A41" s="638"/>
      <c r="B41" s="638"/>
      <c r="C41" s="638"/>
      <c r="D41" s="683" t="s">
        <v>355</v>
      </c>
      <c r="E41" s="654">
        <v>0.22033898305084745</v>
      </c>
      <c r="F41" s="654">
        <v>0.41242937853107342</v>
      </c>
      <c r="G41" s="654">
        <v>0</v>
      </c>
      <c r="H41" s="654">
        <v>0</v>
      </c>
      <c r="I41" s="654">
        <v>9.03954802259887E-2</v>
      </c>
      <c r="J41" s="654">
        <v>2.2598870056497175E-2</v>
      </c>
      <c r="K41" s="654">
        <v>0.14124293785310735</v>
      </c>
      <c r="L41" s="654">
        <v>3.3898305084745763E-2</v>
      </c>
      <c r="M41" s="654">
        <v>0</v>
      </c>
      <c r="N41" s="654">
        <v>7.3446327683615822E-2</v>
      </c>
      <c r="O41" s="725"/>
      <c r="P41" s="725"/>
      <c r="Q41" s="697">
        <v>1.5691489361702126E-2</v>
      </c>
      <c r="R41" s="704">
        <v>177</v>
      </c>
    </row>
    <row r="42" spans="1:18" x14ac:dyDescent="0.25">
      <c r="A42" s="638"/>
      <c r="B42" s="638"/>
      <c r="C42" s="638"/>
      <c r="D42" s="683" t="s">
        <v>289</v>
      </c>
      <c r="E42" s="654">
        <v>0.15508021390374332</v>
      </c>
      <c r="F42" s="654">
        <v>0.52406417112299464</v>
      </c>
      <c r="G42" s="654">
        <v>0</v>
      </c>
      <c r="H42" s="654">
        <v>0</v>
      </c>
      <c r="I42" s="654">
        <v>5.8823529411764705E-2</v>
      </c>
      <c r="J42" s="654">
        <v>1.06951871657754E-2</v>
      </c>
      <c r="K42" s="654">
        <v>0.10695187165775401</v>
      </c>
      <c r="L42" s="654">
        <v>5.3475935828877004E-2</v>
      </c>
      <c r="M42" s="654">
        <v>0</v>
      </c>
      <c r="N42" s="654">
        <v>0</v>
      </c>
      <c r="O42" s="725"/>
      <c r="P42" s="725"/>
      <c r="Q42" s="697">
        <v>1.6578014184397163E-2</v>
      </c>
      <c r="R42" s="704">
        <v>187</v>
      </c>
    </row>
    <row r="43" spans="1:18" x14ac:dyDescent="0.25">
      <c r="A43" s="638"/>
      <c r="B43" s="638"/>
      <c r="C43" s="638"/>
      <c r="D43" s="683" t="s">
        <v>290</v>
      </c>
      <c r="E43" s="654">
        <v>0.16776315789473684</v>
      </c>
      <c r="F43" s="654">
        <v>0.55263157894736847</v>
      </c>
      <c r="G43" s="654">
        <v>0</v>
      </c>
      <c r="H43" s="654">
        <v>0</v>
      </c>
      <c r="I43" s="654">
        <v>8.8815789473684209E-2</v>
      </c>
      <c r="J43" s="654">
        <v>6.5789473684210523E-3</v>
      </c>
      <c r="K43" s="654">
        <v>0.10526315789473684</v>
      </c>
      <c r="L43" s="654">
        <v>2.6315789473684209E-2</v>
      </c>
      <c r="M43" s="654">
        <v>0</v>
      </c>
      <c r="N43" s="654">
        <v>4.6052631578947366E-2</v>
      </c>
      <c r="O43" s="725"/>
      <c r="P43" s="725"/>
      <c r="Q43" s="697">
        <v>2.6950354609929079E-2</v>
      </c>
      <c r="R43" s="704">
        <v>304</v>
      </c>
    </row>
    <row r="44" spans="1:18" x14ac:dyDescent="0.25">
      <c r="A44" s="638"/>
      <c r="B44" s="638"/>
      <c r="C44" s="638"/>
      <c r="D44" s="683" t="s">
        <v>348</v>
      </c>
      <c r="E44" s="654">
        <v>0.22653721682847897</v>
      </c>
      <c r="F44" s="654">
        <v>0.49514563106796117</v>
      </c>
      <c r="G44" s="654">
        <v>0</v>
      </c>
      <c r="H44" s="654">
        <v>0</v>
      </c>
      <c r="I44" s="654">
        <v>8.4142394822006472E-2</v>
      </c>
      <c r="J44" s="654">
        <v>1.2944983818770227E-2</v>
      </c>
      <c r="K44" s="654">
        <v>8.7378640776699032E-2</v>
      </c>
      <c r="L44" s="654">
        <v>6.7961165048543687E-2</v>
      </c>
      <c r="M44" s="654">
        <v>0</v>
      </c>
      <c r="N44" s="654">
        <v>1.6181229773462782E-2</v>
      </c>
      <c r="O44" s="725"/>
      <c r="P44" s="725"/>
      <c r="Q44" s="697">
        <v>2.7393617021276597E-2</v>
      </c>
      <c r="R44" s="704">
        <v>309</v>
      </c>
    </row>
    <row r="45" spans="1:18" x14ac:dyDescent="0.25">
      <c r="A45" s="638"/>
      <c r="B45" s="638"/>
      <c r="C45" s="638"/>
      <c r="D45" s="683" t="s">
        <v>359</v>
      </c>
      <c r="E45" s="654">
        <v>0.28268991282689915</v>
      </c>
      <c r="F45" s="654">
        <v>0.46326276463262767</v>
      </c>
      <c r="G45" s="654">
        <v>0</v>
      </c>
      <c r="H45" s="654">
        <v>0</v>
      </c>
      <c r="I45" s="654">
        <v>9.2154420921544203E-2</v>
      </c>
      <c r="J45" s="654">
        <v>4.9813200498132005E-3</v>
      </c>
      <c r="K45" s="654">
        <v>0.10834371108343711</v>
      </c>
      <c r="L45" s="654">
        <v>3.3623910336239106E-2</v>
      </c>
      <c r="M45" s="654">
        <v>0</v>
      </c>
      <c r="N45" s="654">
        <v>1.3698630136986301E-2</v>
      </c>
      <c r="O45" s="725"/>
      <c r="P45" s="725"/>
      <c r="Q45" s="697">
        <v>7.1187943262411346E-2</v>
      </c>
      <c r="R45" s="704">
        <v>803</v>
      </c>
    </row>
    <row r="46" spans="1:18" x14ac:dyDescent="0.25">
      <c r="A46" s="638"/>
      <c r="B46" s="638"/>
      <c r="C46" s="638"/>
      <c r="D46" s="683" t="s">
        <v>337</v>
      </c>
      <c r="E46" s="654">
        <v>0.16666666666666666</v>
      </c>
      <c r="F46" s="654">
        <v>0.5</v>
      </c>
      <c r="G46" s="654">
        <v>0</v>
      </c>
      <c r="H46" s="654">
        <v>0</v>
      </c>
      <c r="I46" s="654">
        <v>2.0833333333333332E-2</v>
      </c>
      <c r="J46" s="654">
        <v>0</v>
      </c>
      <c r="K46" s="654">
        <v>0.19791666666666666</v>
      </c>
      <c r="L46" s="654">
        <v>3.125E-2</v>
      </c>
      <c r="M46" s="654">
        <v>0</v>
      </c>
      <c r="N46" s="654">
        <v>8.3333333333333329E-2</v>
      </c>
      <c r="O46" s="725"/>
      <c r="P46" s="725"/>
      <c r="Q46" s="697">
        <v>8.5106382978723406E-3</v>
      </c>
      <c r="R46" s="704">
        <v>96</v>
      </c>
    </row>
    <row r="47" spans="1:18" x14ac:dyDescent="0.25">
      <c r="A47" s="638"/>
      <c r="B47" s="638"/>
      <c r="C47" s="638"/>
      <c r="D47" s="683" t="s">
        <v>340</v>
      </c>
      <c r="E47" s="654">
        <v>0.19207317073170732</v>
      </c>
      <c r="F47" s="654">
        <v>0.59451219512195119</v>
      </c>
      <c r="G47" s="654">
        <v>0</v>
      </c>
      <c r="H47" s="654">
        <v>0</v>
      </c>
      <c r="I47" s="654">
        <v>4.2682926829268296E-2</v>
      </c>
      <c r="J47" s="654">
        <v>1.8292682926829267E-2</v>
      </c>
      <c r="K47" s="654">
        <v>9.1463414634146339E-2</v>
      </c>
      <c r="L47" s="654">
        <v>3.3536585365853661E-2</v>
      </c>
      <c r="M47" s="654">
        <v>0</v>
      </c>
      <c r="N47" s="654">
        <v>2.4390243902439025E-2</v>
      </c>
      <c r="O47" s="725"/>
      <c r="P47" s="725"/>
      <c r="Q47" s="697">
        <v>2.9078014184397163E-2</v>
      </c>
      <c r="R47" s="704">
        <v>328</v>
      </c>
    </row>
    <row r="48" spans="1:18" x14ac:dyDescent="0.25">
      <c r="A48" s="638"/>
      <c r="B48" s="638"/>
      <c r="C48" s="638"/>
      <c r="D48" s="683" t="s">
        <v>353</v>
      </c>
      <c r="E48" s="654">
        <v>0.24773413897280966</v>
      </c>
      <c r="F48" s="654">
        <v>0.46827794561933533</v>
      </c>
      <c r="G48" s="654">
        <v>3.0211480362537764E-3</v>
      </c>
      <c r="H48" s="654">
        <v>0</v>
      </c>
      <c r="I48" s="654">
        <v>4.2296072507552872E-2</v>
      </c>
      <c r="J48" s="654">
        <v>6.0422960725075529E-3</v>
      </c>
      <c r="K48" s="654">
        <v>9.0634441087613288E-2</v>
      </c>
      <c r="L48" s="654">
        <v>4.2296072507552872E-2</v>
      </c>
      <c r="M48" s="654">
        <v>1.2084592145015106E-2</v>
      </c>
      <c r="N48" s="654">
        <v>8.7613293051359523E-2</v>
      </c>
      <c r="O48" s="725"/>
      <c r="P48" s="725"/>
      <c r="Q48" s="697">
        <v>2.9343971631205674E-2</v>
      </c>
      <c r="R48" s="704">
        <v>331</v>
      </c>
    </row>
    <row r="49" spans="1:18" x14ac:dyDescent="0.25">
      <c r="A49" s="638"/>
      <c r="B49" s="638"/>
      <c r="C49" s="638"/>
      <c r="D49" s="683" t="s">
        <v>347</v>
      </c>
      <c r="E49" s="654">
        <v>0.20711974110032363</v>
      </c>
      <c r="F49" s="654">
        <v>0.55339805825242716</v>
      </c>
      <c r="G49" s="654">
        <v>0</v>
      </c>
      <c r="H49" s="654">
        <v>0</v>
      </c>
      <c r="I49" s="654">
        <v>4.8543689320388349E-2</v>
      </c>
      <c r="J49" s="654">
        <v>3.2362459546925568E-3</v>
      </c>
      <c r="K49" s="654">
        <v>0.13592233009708737</v>
      </c>
      <c r="L49" s="654">
        <v>3.2362459546925564E-2</v>
      </c>
      <c r="M49" s="654">
        <v>0</v>
      </c>
      <c r="N49" s="654">
        <v>1.2944983818770227E-2</v>
      </c>
      <c r="O49" s="725"/>
      <c r="P49" s="725"/>
      <c r="Q49" s="697">
        <v>2.7393617021276597E-2</v>
      </c>
      <c r="R49" s="704">
        <v>309</v>
      </c>
    </row>
    <row r="50" spans="1:18" x14ac:dyDescent="0.25">
      <c r="A50" s="638"/>
      <c r="B50" s="638"/>
      <c r="C50" s="638"/>
      <c r="D50" s="683" t="s">
        <v>336</v>
      </c>
      <c r="E50" s="654">
        <v>0.14492753623188406</v>
      </c>
      <c r="F50" s="654">
        <v>0.55072463768115942</v>
      </c>
      <c r="G50" s="654">
        <v>0</v>
      </c>
      <c r="H50" s="654">
        <v>0</v>
      </c>
      <c r="I50" s="654">
        <v>4.3478260869565216E-2</v>
      </c>
      <c r="J50" s="654">
        <v>0</v>
      </c>
      <c r="K50" s="654">
        <v>0.17391304347826086</v>
      </c>
      <c r="L50" s="654">
        <v>2.8985507246376812E-2</v>
      </c>
      <c r="M50" s="654">
        <v>0</v>
      </c>
      <c r="N50" s="654">
        <v>4.3478260869565216E-2</v>
      </c>
      <c r="O50" s="725"/>
      <c r="P50" s="725"/>
      <c r="Q50" s="697">
        <v>6.1170212765957448E-3</v>
      </c>
      <c r="R50" s="704">
        <v>69</v>
      </c>
    </row>
    <row r="51" spans="1:18" x14ac:dyDescent="0.25">
      <c r="A51" s="638"/>
      <c r="B51" s="638"/>
      <c r="C51" s="638"/>
      <c r="D51" s="683" t="s">
        <v>350</v>
      </c>
      <c r="E51" s="654">
        <v>0.19607843137254902</v>
      </c>
      <c r="F51" s="654">
        <v>0.52287581699346408</v>
      </c>
      <c r="G51" s="654">
        <v>0</v>
      </c>
      <c r="H51" s="654">
        <v>0</v>
      </c>
      <c r="I51" s="654">
        <v>6.8627450980392163E-2</v>
      </c>
      <c r="J51" s="654">
        <v>6.5359477124183009E-3</v>
      </c>
      <c r="K51" s="654">
        <v>0.1111111111111111</v>
      </c>
      <c r="L51" s="654">
        <v>3.9215686274509803E-2</v>
      </c>
      <c r="M51" s="654">
        <v>0</v>
      </c>
      <c r="N51" s="654">
        <v>2.2875816993464051E-2</v>
      </c>
      <c r="O51" s="725"/>
      <c r="P51" s="725"/>
      <c r="Q51" s="697">
        <v>2.7127659574468086E-2</v>
      </c>
      <c r="R51" s="704">
        <v>306</v>
      </c>
    </row>
    <row r="52" spans="1:18" x14ac:dyDescent="0.25">
      <c r="A52" s="638"/>
      <c r="B52" s="638"/>
      <c r="C52" s="638"/>
      <c r="D52" s="683" t="s">
        <v>360</v>
      </c>
      <c r="E52" s="654">
        <v>0.23463687150837989</v>
      </c>
      <c r="F52" s="654">
        <v>0.47905027932960892</v>
      </c>
      <c r="G52" s="654">
        <v>0</v>
      </c>
      <c r="H52" s="654">
        <v>0</v>
      </c>
      <c r="I52" s="654">
        <v>9.217877094972067E-2</v>
      </c>
      <c r="J52" s="654">
        <v>6.9832402234636867E-3</v>
      </c>
      <c r="K52" s="654">
        <v>8.3798882681564241E-2</v>
      </c>
      <c r="L52" s="654">
        <v>3.2122905027932962E-2</v>
      </c>
      <c r="M52" s="654">
        <v>1.3966480446927375E-3</v>
      </c>
      <c r="N52" s="654">
        <v>4.8882681564245807E-2</v>
      </c>
      <c r="O52" s="725"/>
      <c r="P52" s="725"/>
      <c r="Q52" s="697">
        <v>6.3475177304964533E-2</v>
      </c>
      <c r="R52" s="704">
        <v>716</v>
      </c>
    </row>
    <row r="53" spans="1:18" x14ac:dyDescent="0.25">
      <c r="A53" s="638"/>
      <c r="B53" s="638"/>
      <c r="C53" s="638"/>
      <c r="D53" s="683" t="s">
        <v>361</v>
      </c>
      <c r="E53" s="654">
        <v>0.26428571428571429</v>
      </c>
      <c r="F53" s="654">
        <v>0.5</v>
      </c>
      <c r="G53" s="654">
        <v>0</v>
      </c>
      <c r="H53" s="654">
        <v>0</v>
      </c>
      <c r="I53" s="654">
        <v>0.05</v>
      </c>
      <c r="J53" s="654">
        <v>0</v>
      </c>
      <c r="K53" s="654">
        <v>0.1357142857142857</v>
      </c>
      <c r="L53" s="654">
        <v>1.4285714285714285E-2</v>
      </c>
      <c r="M53" s="654">
        <v>0</v>
      </c>
      <c r="N53" s="654">
        <v>2.8571428571428571E-2</v>
      </c>
      <c r="O53" s="725"/>
      <c r="P53" s="725"/>
      <c r="Q53" s="697">
        <v>1.2411347517730497E-2</v>
      </c>
      <c r="R53" s="704">
        <v>140</v>
      </c>
    </row>
    <row r="54" spans="1:18" x14ac:dyDescent="0.25">
      <c r="A54" s="638"/>
      <c r="B54" s="638"/>
      <c r="C54" s="638"/>
      <c r="D54" s="683" t="s">
        <v>357</v>
      </c>
      <c r="E54" s="654">
        <v>0.26923076923076922</v>
      </c>
      <c r="F54" s="654">
        <v>0.41666666666666669</v>
      </c>
      <c r="G54" s="654">
        <v>0</v>
      </c>
      <c r="H54" s="654">
        <v>0</v>
      </c>
      <c r="I54" s="654">
        <v>0.10897435897435898</v>
      </c>
      <c r="J54" s="654">
        <v>1.282051282051282E-2</v>
      </c>
      <c r="K54" s="654">
        <v>3.2051282051282048E-2</v>
      </c>
      <c r="L54" s="654">
        <v>4.4871794871794872E-2</v>
      </c>
      <c r="M54" s="654">
        <v>0</v>
      </c>
      <c r="N54" s="654">
        <v>0.11538461538461539</v>
      </c>
      <c r="O54" s="725"/>
      <c r="P54" s="725"/>
      <c r="Q54" s="697">
        <v>1.3829787234042552E-2</v>
      </c>
      <c r="R54" s="704">
        <v>156</v>
      </c>
    </row>
    <row r="55" spans="1:18" x14ac:dyDescent="0.25">
      <c r="A55" s="638"/>
      <c r="B55" s="638"/>
      <c r="C55" s="638"/>
      <c r="D55" s="683" t="s">
        <v>346</v>
      </c>
      <c r="E55" s="654">
        <v>0.33730158730158732</v>
      </c>
      <c r="F55" s="654">
        <v>0.41666666666666669</v>
      </c>
      <c r="G55" s="654">
        <v>0</v>
      </c>
      <c r="H55" s="654">
        <v>0</v>
      </c>
      <c r="I55" s="654">
        <v>5.5555555555555552E-2</v>
      </c>
      <c r="J55" s="654">
        <v>1.984126984126984E-2</v>
      </c>
      <c r="K55" s="654">
        <v>0.14682539682539683</v>
      </c>
      <c r="L55" s="654">
        <v>7.9365079365079361E-3</v>
      </c>
      <c r="M55" s="654">
        <v>0</v>
      </c>
      <c r="N55" s="654">
        <v>1.5873015873015872E-2</v>
      </c>
      <c r="O55" s="725"/>
      <c r="P55" s="725"/>
      <c r="Q55" s="697">
        <v>2.2340425531914895E-2</v>
      </c>
      <c r="R55" s="704">
        <v>252</v>
      </c>
    </row>
    <row r="56" spans="1:18" ht="13.8" thickBot="1" x14ac:dyDescent="0.3">
      <c r="A56" s="638"/>
      <c r="B56" s="638"/>
      <c r="C56" s="638"/>
      <c r="D56" s="685" t="s">
        <v>335</v>
      </c>
      <c r="E56" s="659">
        <v>0.2226027397260274</v>
      </c>
      <c r="F56" s="659">
        <v>0.5273972602739726</v>
      </c>
      <c r="G56" s="659">
        <v>0</v>
      </c>
      <c r="H56" s="659">
        <v>0</v>
      </c>
      <c r="I56" s="659">
        <v>6.8493150684931503E-2</v>
      </c>
      <c r="J56" s="659">
        <v>6.8493150684931503E-3</v>
      </c>
      <c r="K56" s="659">
        <v>0.10616438356164383</v>
      </c>
      <c r="L56" s="659">
        <v>2.7397260273972601E-2</v>
      </c>
      <c r="M56" s="659">
        <v>0</v>
      </c>
      <c r="N56" s="659">
        <v>3.4246575342465752E-2</v>
      </c>
      <c r="O56" s="726"/>
      <c r="P56" s="726"/>
      <c r="Q56" s="698">
        <v>2.5886524822695035E-2</v>
      </c>
      <c r="R56" s="705">
        <v>292</v>
      </c>
    </row>
    <row r="57" spans="1:18" x14ac:dyDescent="0.25">
      <c r="A57" s="638"/>
      <c r="B57" s="638"/>
      <c r="C57" s="638"/>
      <c r="D57" s="638"/>
      <c r="E57" s="638"/>
      <c r="F57" s="638"/>
      <c r="G57" s="638"/>
      <c r="H57" s="638"/>
      <c r="I57" s="638"/>
      <c r="J57" s="638"/>
      <c r="K57" s="638"/>
      <c r="L57" s="638"/>
      <c r="M57" s="638"/>
      <c r="N57" s="638"/>
      <c r="O57" s="638"/>
      <c r="P57" s="638"/>
      <c r="Q57" s="638"/>
      <c r="R57" s="638"/>
    </row>
    <row r="58" spans="1:18" x14ac:dyDescent="0.25">
      <c r="A58" s="638"/>
      <c r="B58" s="638"/>
      <c r="C58" s="638"/>
      <c r="D58" s="638"/>
      <c r="E58" s="638"/>
      <c r="F58" s="638"/>
      <c r="G58" s="638"/>
      <c r="H58" s="638"/>
      <c r="I58" s="638"/>
      <c r="J58" s="638"/>
      <c r="K58" s="638"/>
      <c r="L58" s="638"/>
      <c r="M58" s="638"/>
      <c r="N58" s="638"/>
      <c r="O58"/>
      <c r="P58"/>
      <c r="Q58"/>
      <c r="R58"/>
    </row>
    <row r="59" spans="1:18" x14ac:dyDescent="0.25">
      <c r="A59" s="638"/>
      <c r="B59" s="638"/>
      <c r="C59" s="638"/>
      <c r="D59" s="638"/>
      <c r="E59" s="638"/>
      <c r="F59" s="638"/>
      <c r="G59" s="638"/>
      <c r="H59" s="638"/>
      <c r="I59" s="638"/>
      <c r="J59" s="638"/>
      <c r="K59" s="638"/>
      <c r="L59" s="638"/>
      <c r="M59" s="638"/>
      <c r="N59" s="638"/>
      <c r="O59" s="638"/>
      <c r="P59" s="638"/>
      <c r="Q59" s="638"/>
      <c r="R59" s="638"/>
    </row>
  </sheetData>
  <mergeCells count="1">
    <mergeCell ref="R23:R24"/>
  </mergeCells>
  <pageMargins left="0.75" right="0.75" top="1" bottom="1" header="0.5" footer="0.5"/>
  <pageSetup paperSize="9" scale="64"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workbookViewId="0">
      <selection activeCell="B31" sqref="B31"/>
    </sheetView>
  </sheetViews>
  <sheetFormatPr defaultRowHeight="13.2" x14ac:dyDescent="0.25"/>
  <cols>
    <col min="2" max="2" width="28.33203125" customWidth="1"/>
    <col min="3" max="3" width="12.6640625" customWidth="1"/>
    <col min="4" max="6" width="13.33203125" customWidth="1"/>
    <col min="7" max="7" width="50.5546875" customWidth="1"/>
  </cols>
  <sheetData>
    <row r="1" spans="1:7" x14ac:dyDescent="0.25">
      <c r="A1" s="19" t="s">
        <v>550</v>
      </c>
    </row>
    <row r="2" spans="1:7" ht="13.8" thickBot="1" x14ac:dyDescent="0.3"/>
    <row r="3" spans="1:7" x14ac:dyDescent="0.25">
      <c r="B3" s="34" t="s">
        <v>26</v>
      </c>
      <c r="C3" s="35" t="s">
        <v>24</v>
      </c>
      <c r="D3" s="35" t="s">
        <v>25</v>
      </c>
      <c r="E3" s="552" t="s">
        <v>182</v>
      </c>
      <c r="F3" s="552" t="s">
        <v>459</v>
      </c>
      <c r="G3" s="36" t="s">
        <v>8</v>
      </c>
    </row>
    <row r="4" spans="1:7" x14ac:dyDescent="0.25">
      <c r="B4" s="40" t="s">
        <v>27</v>
      </c>
      <c r="C4" s="41">
        <f>T7.2!AO3</f>
        <v>2345304</v>
      </c>
      <c r="D4" s="41">
        <f>T7.2!AO4</f>
        <v>2357424</v>
      </c>
      <c r="E4" s="41">
        <f>T7.2!AO5</f>
        <v>2368035</v>
      </c>
      <c r="F4" s="758">
        <f>E4</f>
        <v>2368035</v>
      </c>
      <c r="G4" s="5" t="s">
        <v>248</v>
      </c>
    </row>
    <row r="5" spans="1:7" x14ac:dyDescent="0.25">
      <c r="B5" s="40" t="s">
        <v>28</v>
      </c>
      <c r="C5" s="41">
        <f>T7.2!AO7</f>
        <v>659000</v>
      </c>
      <c r="D5" s="41">
        <f>T7.2!AO8</f>
        <v>653000</v>
      </c>
      <c r="E5" s="41">
        <f>T7.2!AO9</f>
        <v>653000</v>
      </c>
      <c r="F5" s="758">
        <f t="shared" ref="F5:F20" si="0">E5</f>
        <v>653000</v>
      </c>
      <c r="G5" s="5" t="s">
        <v>248</v>
      </c>
    </row>
    <row r="6" spans="1:7" ht="66" x14ac:dyDescent="0.25">
      <c r="B6" s="40" t="s">
        <v>44</v>
      </c>
      <c r="C6" s="42">
        <v>230</v>
      </c>
      <c r="D6" s="42">
        <v>230</v>
      </c>
      <c r="E6" s="553">
        <v>230</v>
      </c>
      <c r="F6" s="553">
        <v>240</v>
      </c>
      <c r="G6" s="564" t="s">
        <v>464</v>
      </c>
    </row>
    <row r="7" spans="1:7" x14ac:dyDescent="0.25">
      <c r="B7" s="40" t="s">
        <v>55</v>
      </c>
      <c r="C7" s="43">
        <v>15</v>
      </c>
      <c r="D7" s="43">
        <v>15</v>
      </c>
      <c r="E7" s="43">
        <v>15</v>
      </c>
      <c r="F7" s="755">
        <f t="shared" si="0"/>
        <v>15</v>
      </c>
      <c r="G7" s="37" t="s">
        <v>117</v>
      </c>
    </row>
    <row r="8" spans="1:7" x14ac:dyDescent="0.25">
      <c r="B8" s="40" t="s">
        <v>56</v>
      </c>
      <c r="C8" s="43">
        <v>40</v>
      </c>
      <c r="D8" s="43">
        <v>40</v>
      </c>
      <c r="E8" s="43">
        <v>40</v>
      </c>
      <c r="F8" s="755">
        <f t="shared" si="0"/>
        <v>40</v>
      </c>
      <c r="G8" s="37" t="s">
        <v>117</v>
      </c>
    </row>
    <row r="9" spans="1:7" x14ac:dyDescent="0.25">
      <c r="B9" s="40" t="s">
        <v>118</v>
      </c>
      <c r="C9" s="42">
        <v>443</v>
      </c>
      <c r="D9" s="42">
        <v>443</v>
      </c>
      <c r="E9" s="42">
        <v>443</v>
      </c>
      <c r="F9" s="756">
        <f t="shared" si="0"/>
        <v>443</v>
      </c>
      <c r="G9" s="37" t="s">
        <v>123</v>
      </c>
    </row>
    <row r="10" spans="1:7" x14ac:dyDescent="0.25">
      <c r="B10" s="40" t="s">
        <v>118</v>
      </c>
      <c r="C10" s="42">
        <v>338</v>
      </c>
      <c r="D10" s="42">
        <v>338</v>
      </c>
      <c r="E10" s="42">
        <v>338</v>
      </c>
      <c r="F10" s="756">
        <f t="shared" si="0"/>
        <v>338</v>
      </c>
      <c r="G10" s="37" t="s">
        <v>122</v>
      </c>
    </row>
    <row r="11" spans="1:7" x14ac:dyDescent="0.25">
      <c r="B11" s="40" t="s">
        <v>419</v>
      </c>
      <c r="C11" s="42">
        <v>316</v>
      </c>
      <c r="D11" s="42">
        <v>316</v>
      </c>
      <c r="E11" s="42">
        <v>316</v>
      </c>
      <c r="F11" s="756">
        <f t="shared" si="0"/>
        <v>316</v>
      </c>
      <c r="G11" s="37" t="s">
        <v>420</v>
      </c>
    </row>
    <row r="12" spans="1:7" x14ac:dyDescent="0.25">
      <c r="B12" s="40" t="s">
        <v>419</v>
      </c>
      <c r="C12" s="42">
        <v>257</v>
      </c>
      <c r="D12" s="42">
        <v>257</v>
      </c>
      <c r="E12" s="42">
        <v>257</v>
      </c>
      <c r="F12" s="756">
        <f t="shared" si="0"/>
        <v>257</v>
      </c>
      <c r="G12" s="37" t="s">
        <v>421</v>
      </c>
    </row>
    <row r="13" spans="1:7" x14ac:dyDescent="0.25">
      <c r="B13" s="40"/>
      <c r="C13" s="43"/>
      <c r="D13" s="43"/>
      <c r="E13" s="43"/>
      <c r="F13" s="755"/>
      <c r="G13" s="37"/>
    </row>
    <row r="14" spans="1:7" x14ac:dyDescent="0.25">
      <c r="B14" s="144" t="s">
        <v>265</v>
      </c>
      <c r="C14" s="43"/>
      <c r="D14" s="43"/>
      <c r="E14" s="43"/>
      <c r="F14" s="755"/>
      <c r="G14" s="37"/>
    </row>
    <row r="15" spans="1:7" x14ac:dyDescent="0.25">
      <c r="B15" s="40" t="s">
        <v>122</v>
      </c>
      <c r="C15" s="468">
        <v>0.72</v>
      </c>
      <c r="D15" s="43">
        <v>0.72</v>
      </c>
      <c r="E15" s="43">
        <v>0.72</v>
      </c>
      <c r="F15" s="755">
        <f t="shared" si="0"/>
        <v>0.72</v>
      </c>
      <c r="G15" s="37" t="s">
        <v>385</v>
      </c>
    </row>
    <row r="16" spans="1:7" x14ac:dyDescent="0.25">
      <c r="B16" s="146" t="s">
        <v>266</v>
      </c>
      <c r="C16" s="468">
        <v>0.11</v>
      </c>
      <c r="D16" s="43">
        <v>0.11</v>
      </c>
      <c r="E16" s="43">
        <v>0.11</v>
      </c>
      <c r="F16" s="755">
        <f t="shared" si="0"/>
        <v>0.11</v>
      </c>
      <c r="G16" s="37" t="s">
        <v>385</v>
      </c>
    </row>
    <row r="17" spans="2:7" x14ac:dyDescent="0.25">
      <c r="B17" s="40" t="s">
        <v>123</v>
      </c>
      <c r="C17" s="468">
        <v>0.55000000000000004</v>
      </c>
      <c r="D17" s="43">
        <v>0.55000000000000004</v>
      </c>
      <c r="E17" s="43">
        <v>0.55000000000000004</v>
      </c>
      <c r="F17" s="755">
        <f t="shared" si="0"/>
        <v>0.55000000000000004</v>
      </c>
      <c r="G17" s="37" t="s">
        <v>385</v>
      </c>
    </row>
    <row r="18" spans="2:7" x14ac:dyDescent="0.25">
      <c r="B18" s="40" t="s">
        <v>267</v>
      </c>
      <c r="C18" s="383">
        <v>1.843</v>
      </c>
      <c r="D18" s="320">
        <v>1.843</v>
      </c>
      <c r="E18" s="320">
        <v>1.843</v>
      </c>
      <c r="F18" s="757">
        <f t="shared" si="0"/>
        <v>1.843</v>
      </c>
      <c r="G18" s="37" t="s">
        <v>385</v>
      </c>
    </row>
    <row r="19" spans="2:7" x14ac:dyDescent="0.25">
      <c r="B19" s="40" t="s">
        <v>268</v>
      </c>
      <c r="C19" s="383">
        <v>1.9490000000000001</v>
      </c>
      <c r="D19" s="320">
        <v>1.9490000000000001</v>
      </c>
      <c r="E19" s="320">
        <v>1.9490000000000001</v>
      </c>
      <c r="F19" s="757">
        <f t="shared" si="0"/>
        <v>1.9490000000000001</v>
      </c>
      <c r="G19" s="37" t="s">
        <v>385</v>
      </c>
    </row>
    <row r="20" spans="2:7" ht="26.4" x14ac:dyDescent="0.25">
      <c r="B20" s="40" t="s">
        <v>269</v>
      </c>
      <c r="C20" s="383">
        <v>0</v>
      </c>
      <c r="D20" s="320">
        <v>0</v>
      </c>
      <c r="E20" s="320">
        <v>0</v>
      </c>
      <c r="F20" s="757">
        <f t="shared" si="0"/>
        <v>0</v>
      </c>
      <c r="G20" s="37" t="s">
        <v>435</v>
      </c>
    </row>
    <row r="21" spans="2:7" x14ac:dyDescent="0.25">
      <c r="B21" s="40"/>
      <c r="C21" s="43"/>
      <c r="D21" s="43"/>
      <c r="E21" s="162"/>
      <c r="F21" s="162"/>
      <c r="G21" s="37"/>
    </row>
    <row r="22" spans="2:7" x14ac:dyDescent="0.25">
      <c r="B22" s="40"/>
      <c r="C22" s="43"/>
      <c r="D22" s="43"/>
      <c r="E22" s="162"/>
      <c r="F22" s="162"/>
      <c r="G22" s="37"/>
    </row>
    <row r="23" spans="2:7" x14ac:dyDescent="0.25">
      <c r="B23" s="40"/>
      <c r="C23" s="43"/>
      <c r="D23" s="43"/>
      <c r="E23" s="162"/>
      <c r="F23" s="162"/>
      <c r="G23" s="37"/>
    </row>
    <row r="24" spans="2:7" x14ac:dyDescent="0.25">
      <c r="B24" s="40"/>
      <c r="C24" s="43"/>
      <c r="D24" s="43"/>
      <c r="E24" s="162"/>
      <c r="F24" s="162"/>
      <c r="G24" s="37"/>
    </row>
    <row r="25" spans="2:7" ht="13.8" thickBot="1" x14ac:dyDescent="0.3">
      <c r="B25" s="44"/>
      <c r="C25" s="45"/>
      <c r="D25" s="45"/>
      <c r="E25" s="554"/>
      <c r="F25" s="554"/>
      <c r="G25" s="38"/>
    </row>
  </sheetData>
  <customSheetViews>
    <customSheetView guid="{80A75E33-4D87-4F83-AFC9-AA5279B2E196}">
      <selection activeCell="D20" sqref="D20"/>
      <pageMargins left="0.75" right="0.75" top="1" bottom="1" header="0.5" footer="0.5"/>
      <pageSetup paperSize="9" orientation="portrait" r:id="rId1"/>
      <headerFooter alignWithMargins="0"/>
    </customSheetView>
    <customSheetView guid="{DC1A4EE8-8DA0-4EC2-BCFE-F62B7880A8AA}" showRuler="0">
      <selection activeCell="D20" sqref="D20"/>
      <pageMargins left="0.75" right="0.75" top="1" bottom="1" header="0.5" footer="0.5"/>
      <pageSetup paperSize="9" orientation="portrait" r:id="rId2"/>
      <headerFooter alignWithMargins="0"/>
    </customSheetView>
    <customSheetView guid="{2600A3E7-A32D-4672-AD83-1E0E350CB11A}" showRuler="0">
      <selection activeCell="D20" sqref="D20"/>
      <pageMargins left="0.75" right="0.75" top="1" bottom="1" header="0.5" footer="0.5"/>
      <pageSetup paperSize="9" orientation="portrait" r:id="rId3"/>
      <headerFooter alignWithMargins="0"/>
    </customSheetView>
  </customSheetViews>
  <phoneticPr fontId="4" type="noConversion"/>
  <pageMargins left="0.75" right="0.75" top="1" bottom="1" header="0.5" footer="0.5"/>
  <pageSetup paperSize="9" scale="94" orientation="landscape" r:id="rId4"/>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workbookViewId="0">
      <selection activeCell="C2" sqref="C2"/>
    </sheetView>
  </sheetViews>
  <sheetFormatPr defaultRowHeight="13.2" x14ac:dyDescent="0.25"/>
  <cols>
    <col min="1" max="1" width="3.109375" customWidth="1"/>
    <col min="3" max="3" width="19" customWidth="1"/>
    <col min="41" max="41" width="19" customWidth="1"/>
  </cols>
  <sheetData>
    <row r="1" spans="1:41" ht="13.8" thickBot="1" x14ac:dyDescent="0.3">
      <c r="A1" s="19" t="s">
        <v>551</v>
      </c>
    </row>
    <row r="2" spans="1:41" ht="106.5" customHeight="1" thickBot="1" x14ac:dyDescent="0.3">
      <c r="D2" s="83" t="s">
        <v>190</v>
      </c>
      <c r="E2" s="84" t="s">
        <v>195</v>
      </c>
      <c r="F2" s="84" t="s">
        <v>191</v>
      </c>
      <c r="G2" s="84" t="s">
        <v>192</v>
      </c>
      <c r="H2" s="84" t="s">
        <v>193</v>
      </c>
      <c r="I2" s="84" t="s">
        <v>194</v>
      </c>
      <c r="J2" s="85" t="s">
        <v>196</v>
      </c>
      <c r="K2" s="84" t="s">
        <v>197</v>
      </c>
      <c r="L2" s="84" t="s">
        <v>198</v>
      </c>
      <c r="M2" s="84" t="s">
        <v>199</v>
      </c>
      <c r="N2" s="84" t="s">
        <v>200</v>
      </c>
      <c r="O2" s="84" t="s">
        <v>201</v>
      </c>
      <c r="P2" s="84" t="s">
        <v>202</v>
      </c>
      <c r="Q2" s="85" t="s">
        <v>203</v>
      </c>
      <c r="R2" s="84" t="s">
        <v>204</v>
      </c>
      <c r="S2" s="84" t="s">
        <v>205</v>
      </c>
      <c r="T2" s="84" t="s">
        <v>206</v>
      </c>
      <c r="U2" s="84" t="s">
        <v>207</v>
      </c>
      <c r="V2" s="84" t="s">
        <v>208</v>
      </c>
      <c r="W2" s="84" t="s">
        <v>209</v>
      </c>
      <c r="X2" s="85" t="s">
        <v>210</v>
      </c>
      <c r="Y2" s="84" t="s">
        <v>211</v>
      </c>
      <c r="Z2" s="84" t="s">
        <v>212</v>
      </c>
      <c r="AA2" s="84" t="s">
        <v>213</v>
      </c>
      <c r="AB2" s="84" t="s">
        <v>214</v>
      </c>
      <c r="AC2" s="85" t="s">
        <v>215</v>
      </c>
      <c r="AD2" s="84" t="s">
        <v>216</v>
      </c>
      <c r="AE2" s="84" t="s">
        <v>217</v>
      </c>
      <c r="AF2" s="84" t="s">
        <v>218</v>
      </c>
      <c r="AG2" s="84" t="s">
        <v>219</v>
      </c>
      <c r="AH2" s="84" t="s">
        <v>220</v>
      </c>
      <c r="AI2" s="84" t="s">
        <v>221</v>
      </c>
      <c r="AJ2" s="84" t="s">
        <v>222</v>
      </c>
      <c r="AK2" s="84" t="s">
        <v>223</v>
      </c>
      <c r="AL2" s="84" t="s">
        <v>224</v>
      </c>
      <c r="AM2" s="84" t="s">
        <v>225</v>
      </c>
      <c r="AN2" s="84" t="s">
        <v>226</v>
      </c>
      <c r="AO2" s="86" t="s">
        <v>227</v>
      </c>
    </row>
    <row r="3" spans="1:41" x14ac:dyDescent="0.25">
      <c r="B3" s="49" t="s">
        <v>228</v>
      </c>
      <c r="C3" s="87" t="s">
        <v>229</v>
      </c>
      <c r="D3" s="143">
        <f>SUM(E3:I3)</f>
        <v>173131</v>
      </c>
      <c r="E3" s="50">
        <v>41422</v>
      </c>
      <c r="F3" s="50">
        <v>100906</v>
      </c>
      <c r="G3" s="50">
        <v>11893</v>
      </c>
      <c r="H3" s="50">
        <v>9704</v>
      </c>
      <c r="I3" s="50">
        <v>9206</v>
      </c>
      <c r="J3" s="88">
        <f>SUM(K3:P3)</f>
        <v>430228</v>
      </c>
      <c r="K3" s="50">
        <v>38954</v>
      </c>
      <c r="L3" s="50">
        <v>103438</v>
      </c>
      <c r="M3" s="50">
        <v>102626</v>
      </c>
      <c r="N3" s="50">
        <v>64654</v>
      </c>
      <c r="O3" s="50">
        <v>50343</v>
      </c>
      <c r="P3" s="50">
        <v>70213</v>
      </c>
      <c r="Q3" s="88">
        <f>SUM(R3:W3)</f>
        <v>580560</v>
      </c>
      <c r="R3" s="50">
        <v>160372</v>
      </c>
      <c r="S3" s="50">
        <v>218774</v>
      </c>
      <c r="T3" s="50">
        <v>34820</v>
      </c>
      <c r="U3" s="50">
        <v>42385</v>
      </c>
      <c r="V3" s="50">
        <v>72569</v>
      </c>
      <c r="W3" s="50">
        <v>51640</v>
      </c>
      <c r="X3" s="88">
        <f>SUM(Y3:AB3)</f>
        <v>234689</v>
      </c>
      <c r="Y3" s="50">
        <v>61814</v>
      </c>
      <c r="Z3" s="50">
        <v>53459</v>
      </c>
      <c r="AA3" s="50">
        <v>51255</v>
      </c>
      <c r="AB3" s="50">
        <v>68161</v>
      </c>
      <c r="AC3" s="88">
        <f>SUM(AD3:AN3)</f>
        <v>926696</v>
      </c>
      <c r="AD3" s="50">
        <v>281743</v>
      </c>
      <c r="AE3" s="50">
        <v>79026</v>
      </c>
      <c r="AF3" s="50">
        <v>35799</v>
      </c>
      <c r="AG3" s="50">
        <v>36595</v>
      </c>
      <c r="AH3" s="50">
        <v>42915</v>
      </c>
      <c r="AI3" s="50">
        <v>41471</v>
      </c>
      <c r="AJ3" s="50">
        <v>22850</v>
      </c>
      <c r="AK3" s="50">
        <v>143896</v>
      </c>
      <c r="AL3" s="50">
        <v>136389</v>
      </c>
      <c r="AM3" s="50">
        <v>37789</v>
      </c>
      <c r="AN3" s="206">
        <v>68223</v>
      </c>
      <c r="AO3" s="555">
        <f>D3+J3+Q3+X3+AC3</f>
        <v>2345304</v>
      </c>
    </row>
    <row r="4" spans="1:41" x14ac:dyDescent="0.25">
      <c r="B4" s="51" t="s">
        <v>230</v>
      </c>
      <c r="C4" s="91" t="s">
        <v>229</v>
      </c>
      <c r="D4" s="95">
        <f>SUM(E4:I4)</f>
        <v>174597</v>
      </c>
      <c r="E4" s="52">
        <v>41609</v>
      </c>
      <c r="F4" s="52">
        <v>101833</v>
      </c>
      <c r="G4" s="52">
        <v>12018</v>
      </c>
      <c r="H4" s="52">
        <v>9829</v>
      </c>
      <c r="I4" s="52">
        <v>9308</v>
      </c>
      <c r="J4" s="92">
        <f>SUM(K4:P4)</f>
        <v>432403</v>
      </c>
      <c r="K4" s="52">
        <v>39207</v>
      </c>
      <c r="L4" s="52">
        <v>103677</v>
      </c>
      <c r="M4" s="52">
        <v>103770</v>
      </c>
      <c r="N4" s="52">
        <v>64780</v>
      </c>
      <c r="O4" s="52">
        <v>50568</v>
      </c>
      <c r="P4" s="52">
        <v>70401</v>
      </c>
      <c r="Q4" s="92">
        <f>SUM(R4:W4)</f>
        <v>584678</v>
      </c>
      <c r="R4" s="52">
        <v>161274</v>
      </c>
      <c r="S4" s="52">
        <v>220195</v>
      </c>
      <c r="T4" s="52">
        <v>35270</v>
      </c>
      <c r="U4" s="52">
        <v>42798</v>
      </c>
      <c r="V4" s="52">
        <v>73158</v>
      </c>
      <c r="W4" s="52">
        <v>51983</v>
      </c>
      <c r="X4" s="92">
        <f>SUM(Y4:AB4)</f>
        <v>235662</v>
      </c>
      <c r="Y4" s="52">
        <v>62006</v>
      </c>
      <c r="Z4" s="52">
        <v>53722</v>
      </c>
      <c r="AA4" s="52">
        <v>51526</v>
      </c>
      <c r="AB4" s="52">
        <v>68408</v>
      </c>
      <c r="AC4" s="92">
        <f>SUM(AD4:AN4)</f>
        <v>930084</v>
      </c>
      <c r="AD4" s="52">
        <v>282196</v>
      </c>
      <c r="AE4" s="52">
        <v>79054</v>
      </c>
      <c r="AF4" s="52">
        <v>35995</v>
      </c>
      <c r="AG4" s="52">
        <v>36502</v>
      </c>
      <c r="AH4" s="52">
        <v>43010</v>
      </c>
      <c r="AI4" s="52">
        <v>41578</v>
      </c>
      <c r="AJ4" s="52">
        <v>22953</v>
      </c>
      <c r="AK4" s="52">
        <v>144865</v>
      </c>
      <c r="AL4" s="52">
        <v>137228</v>
      </c>
      <c r="AM4" s="52">
        <v>38048</v>
      </c>
      <c r="AN4" s="207">
        <v>68655</v>
      </c>
      <c r="AO4" s="556">
        <f>D4+J4+Q4+X4+AC4</f>
        <v>2357424</v>
      </c>
    </row>
    <row r="5" spans="1:41" x14ac:dyDescent="0.25">
      <c r="B5" s="51" t="s">
        <v>245</v>
      </c>
      <c r="C5" s="91" t="s">
        <v>229</v>
      </c>
      <c r="D5" s="95">
        <f>SUM(E5:I5)</f>
        <v>176015</v>
      </c>
      <c r="E5" s="52">
        <v>41775</v>
      </c>
      <c r="F5" s="52">
        <v>102736</v>
      </c>
      <c r="G5" s="52">
        <v>12208</v>
      </c>
      <c r="H5" s="52">
        <v>9928</v>
      </c>
      <c r="I5" s="52">
        <v>9368</v>
      </c>
      <c r="J5" s="92">
        <f>SUM(K5:P5)</f>
        <v>434404</v>
      </c>
      <c r="K5" s="52">
        <v>39474</v>
      </c>
      <c r="L5" s="52">
        <v>103843</v>
      </c>
      <c r="M5" s="52">
        <v>104724</v>
      </c>
      <c r="N5" s="52">
        <v>65001</v>
      </c>
      <c r="O5" s="52">
        <v>50766</v>
      </c>
      <c r="P5" s="52">
        <v>70596</v>
      </c>
      <c r="Q5" s="92">
        <f>SUM(R5:W5)</f>
        <v>588329</v>
      </c>
      <c r="R5" s="52">
        <v>161820</v>
      </c>
      <c r="S5" s="52">
        <v>221954</v>
      </c>
      <c r="T5" s="52">
        <v>35668</v>
      </c>
      <c r="U5" s="52">
        <v>43215</v>
      </c>
      <c r="V5" s="52">
        <v>73439</v>
      </c>
      <c r="W5" s="52">
        <v>52233</v>
      </c>
      <c r="X5" s="92">
        <f>SUM(Y5:AB5)</f>
        <v>236368</v>
      </c>
      <c r="Y5" s="52">
        <v>62097</v>
      </c>
      <c r="Z5" s="52">
        <v>53841</v>
      </c>
      <c r="AA5" s="52">
        <v>51745</v>
      </c>
      <c r="AB5" s="52">
        <v>68685</v>
      </c>
      <c r="AC5" s="92">
        <f>SUM(AD5:AN5)</f>
        <v>932919</v>
      </c>
      <c r="AD5" s="52">
        <v>282522</v>
      </c>
      <c r="AE5" s="52">
        <v>79083</v>
      </c>
      <c r="AF5" s="52">
        <v>36166</v>
      </c>
      <c r="AG5" s="52">
        <v>36431</v>
      </c>
      <c r="AH5" s="52">
        <v>43171</v>
      </c>
      <c r="AI5" s="52">
        <v>41558</v>
      </c>
      <c r="AJ5" s="52">
        <v>22949</v>
      </c>
      <c r="AK5" s="52">
        <v>145589</v>
      </c>
      <c r="AL5" s="52">
        <v>138196</v>
      </c>
      <c r="AM5" s="52">
        <v>38280</v>
      </c>
      <c r="AN5" s="207">
        <v>68974</v>
      </c>
      <c r="AO5" s="556">
        <f>D5+J5+Q5+X5+AC5</f>
        <v>2368035</v>
      </c>
    </row>
    <row r="6" spans="1:41" x14ac:dyDescent="0.25">
      <c r="B6" s="51" t="s">
        <v>460</v>
      </c>
      <c r="C6" s="91" t="s">
        <v>509</v>
      </c>
      <c r="D6" s="95">
        <f>SUM(E6:I6)</f>
        <v>176015</v>
      </c>
      <c r="E6" s="52">
        <v>41775</v>
      </c>
      <c r="F6" s="52">
        <v>102736</v>
      </c>
      <c r="G6" s="52">
        <v>12208</v>
      </c>
      <c r="H6" s="52">
        <v>9928</v>
      </c>
      <c r="I6" s="52">
        <v>9368</v>
      </c>
      <c r="J6" s="92">
        <f>SUM(K6:P6)</f>
        <v>434404</v>
      </c>
      <c r="K6" s="52">
        <v>39474</v>
      </c>
      <c r="L6" s="52">
        <v>103843</v>
      </c>
      <c r="M6" s="52">
        <v>104724</v>
      </c>
      <c r="N6" s="52">
        <v>65001</v>
      </c>
      <c r="O6" s="52">
        <v>50766</v>
      </c>
      <c r="P6" s="52">
        <v>70596</v>
      </c>
      <c r="Q6" s="92">
        <f>SUM(R6:W6)</f>
        <v>588329</v>
      </c>
      <c r="R6" s="52">
        <v>161820</v>
      </c>
      <c r="S6" s="52">
        <v>221954</v>
      </c>
      <c r="T6" s="52">
        <v>35668</v>
      </c>
      <c r="U6" s="52">
        <v>43215</v>
      </c>
      <c r="V6" s="52">
        <v>73439</v>
      </c>
      <c r="W6" s="52">
        <v>52233</v>
      </c>
      <c r="X6" s="92">
        <f>SUM(Y6:AB6)</f>
        <v>236368</v>
      </c>
      <c r="Y6" s="52">
        <v>62097</v>
      </c>
      <c r="Z6" s="52">
        <v>53841</v>
      </c>
      <c r="AA6" s="52">
        <v>51745</v>
      </c>
      <c r="AB6" s="52">
        <v>68685</v>
      </c>
      <c r="AC6" s="92">
        <f>SUM(AD6:AN6)</f>
        <v>932919</v>
      </c>
      <c r="AD6" s="52">
        <v>282522</v>
      </c>
      <c r="AE6" s="52">
        <v>79083</v>
      </c>
      <c r="AF6" s="52">
        <v>36166</v>
      </c>
      <c r="AG6" s="52">
        <v>36431</v>
      </c>
      <c r="AH6" s="52">
        <v>43171</v>
      </c>
      <c r="AI6" s="52">
        <v>41558</v>
      </c>
      <c r="AJ6" s="52">
        <v>22949</v>
      </c>
      <c r="AK6" s="52">
        <v>145589</v>
      </c>
      <c r="AL6" s="52">
        <v>138196</v>
      </c>
      <c r="AM6" s="52">
        <v>38280</v>
      </c>
      <c r="AN6" s="207">
        <v>68974</v>
      </c>
      <c r="AO6" s="556">
        <f>D6+J6+Q6+X6+AC6</f>
        <v>2368035</v>
      </c>
    </row>
    <row r="7" spans="1:41" x14ac:dyDescent="0.25">
      <c r="B7" s="51" t="s">
        <v>228</v>
      </c>
      <c r="C7" s="91" t="s">
        <v>231</v>
      </c>
      <c r="D7" s="95">
        <v>65000</v>
      </c>
      <c r="E7" s="52">
        <v>15000</v>
      </c>
      <c r="F7" s="52">
        <v>37000</v>
      </c>
      <c r="G7" s="52">
        <v>6000</v>
      </c>
      <c r="H7" s="52">
        <v>3000</v>
      </c>
      <c r="I7" s="52">
        <v>4000</v>
      </c>
      <c r="J7" s="92">
        <v>122000</v>
      </c>
      <c r="K7" s="52">
        <v>13000</v>
      </c>
      <c r="L7" s="52">
        <v>24000</v>
      </c>
      <c r="M7" s="52">
        <v>30000</v>
      </c>
      <c r="N7" s="52">
        <v>22000</v>
      </c>
      <c r="O7" s="52">
        <v>15000</v>
      </c>
      <c r="P7" s="52">
        <v>18000</v>
      </c>
      <c r="Q7" s="92">
        <v>160000</v>
      </c>
      <c r="R7" s="52">
        <v>48000</v>
      </c>
      <c r="S7" s="52">
        <v>51000</v>
      </c>
      <c r="T7" s="52">
        <v>10000</v>
      </c>
      <c r="U7" s="52">
        <v>11000</v>
      </c>
      <c r="V7" s="52">
        <v>22000</v>
      </c>
      <c r="W7" s="52">
        <v>18000</v>
      </c>
      <c r="X7" s="92">
        <v>77000</v>
      </c>
      <c r="Y7" s="52">
        <v>18000</v>
      </c>
      <c r="Z7" s="52">
        <v>16000</v>
      </c>
      <c r="AA7" s="52">
        <v>15000</v>
      </c>
      <c r="AB7" s="52">
        <v>28000</v>
      </c>
      <c r="AC7" s="92">
        <v>235000</v>
      </c>
      <c r="AD7" s="52">
        <v>70000</v>
      </c>
      <c r="AE7" s="52">
        <v>15000</v>
      </c>
      <c r="AF7" s="52">
        <v>9000</v>
      </c>
      <c r="AG7" s="52">
        <v>9000</v>
      </c>
      <c r="AH7" s="52">
        <v>11000</v>
      </c>
      <c r="AI7" s="52">
        <v>8000</v>
      </c>
      <c r="AJ7" s="52">
        <v>3000</v>
      </c>
      <c r="AK7" s="52">
        <v>37000</v>
      </c>
      <c r="AL7" s="52">
        <v>49000</v>
      </c>
      <c r="AM7" s="52">
        <v>10000</v>
      </c>
      <c r="AN7" s="207">
        <v>14000</v>
      </c>
      <c r="AO7" s="556">
        <v>659000</v>
      </c>
    </row>
    <row r="8" spans="1:41" x14ac:dyDescent="0.25">
      <c r="B8" s="51" t="s">
        <v>230</v>
      </c>
      <c r="C8" s="91" t="s">
        <v>231</v>
      </c>
      <c r="D8" s="559">
        <v>65000</v>
      </c>
      <c r="E8" s="52">
        <v>15000</v>
      </c>
      <c r="F8" s="52">
        <v>37000</v>
      </c>
      <c r="G8" s="52">
        <v>6000</v>
      </c>
      <c r="H8" s="52">
        <v>3000</v>
      </c>
      <c r="I8" s="52">
        <v>4000</v>
      </c>
      <c r="J8" s="561">
        <v>129000</v>
      </c>
      <c r="K8" s="560">
        <v>13000</v>
      </c>
      <c r="L8" s="560">
        <v>24000</v>
      </c>
      <c r="M8" s="560">
        <v>37000</v>
      </c>
      <c r="N8" s="560">
        <v>20000</v>
      </c>
      <c r="O8" s="560">
        <v>15000</v>
      </c>
      <c r="P8" s="560">
        <v>20000</v>
      </c>
      <c r="Q8" s="561">
        <v>156000</v>
      </c>
      <c r="R8" s="560">
        <v>44000</v>
      </c>
      <c r="S8" s="560">
        <v>50000</v>
      </c>
      <c r="T8" s="560">
        <v>9000</v>
      </c>
      <c r="U8" s="560">
        <v>11000</v>
      </c>
      <c r="V8" s="560">
        <v>23000</v>
      </c>
      <c r="W8" s="560">
        <v>19000</v>
      </c>
      <c r="X8" s="561">
        <v>77000</v>
      </c>
      <c r="Y8" s="560">
        <v>19000</v>
      </c>
      <c r="Z8" s="560">
        <v>17000</v>
      </c>
      <c r="AA8" s="560">
        <v>15000</v>
      </c>
      <c r="AB8" s="560">
        <v>26000</v>
      </c>
      <c r="AC8" s="561">
        <v>226000</v>
      </c>
      <c r="AD8" s="560">
        <v>62000</v>
      </c>
      <c r="AE8" s="560">
        <v>13000</v>
      </c>
      <c r="AF8" s="560">
        <v>9000</v>
      </c>
      <c r="AG8" s="560">
        <v>10000</v>
      </c>
      <c r="AH8" s="560">
        <v>11000</v>
      </c>
      <c r="AI8" s="560">
        <v>9000</v>
      </c>
      <c r="AJ8" s="560">
        <v>3000</v>
      </c>
      <c r="AK8" s="560">
        <v>37000</v>
      </c>
      <c r="AL8" s="560">
        <v>45000</v>
      </c>
      <c r="AM8" s="560">
        <v>12000</v>
      </c>
      <c r="AN8" s="562">
        <v>15000</v>
      </c>
      <c r="AO8" s="563">
        <v>653000</v>
      </c>
    </row>
    <row r="9" spans="1:41" x14ac:dyDescent="0.25">
      <c r="B9" s="748" t="s">
        <v>245</v>
      </c>
      <c r="C9" s="749" t="s">
        <v>511</v>
      </c>
      <c r="D9" s="559">
        <v>65000</v>
      </c>
      <c r="E9" s="52">
        <v>17000</v>
      </c>
      <c r="F9" s="52">
        <v>35000</v>
      </c>
      <c r="G9" s="52">
        <v>6000</v>
      </c>
      <c r="H9" s="52">
        <v>3000</v>
      </c>
      <c r="I9" s="52">
        <v>4000</v>
      </c>
      <c r="J9" s="561">
        <v>129000</v>
      </c>
      <c r="K9" s="560">
        <v>13000</v>
      </c>
      <c r="L9" s="560">
        <v>24000</v>
      </c>
      <c r="M9" s="560">
        <v>37000</v>
      </c>
      <c r="N9" s="560">
        <v>20000</v>
      </c>
      <c r="O9" s="560">
        <v>15000</v>
      </c>
      <c r="P9" s="560">
        <v>20000</v>
      </c>
      <c r="Q9" s="561">
        <v>156000</v>
      </c>
      <c r="R9" s="560">
        <v>44000</v>
      </c>
      <c r="S9" s="560">
        <v>50000</v>
      </c>
      <c r="T9" s="560">
        <v>9000</v>
      </c>
      <c r="U9" s="560">
        <v>11000</v>
      </c>
      <c r="V9" s="560">
        <v>23000</v>
      </c>
      <c r="W9" s="560">
        <v>19000</v>
      </c>
      <c r="X9" s="561">
        <v>77000</v>
      </c>
      <c r="Y9" s="560">
        <v>19000</v>
      </c>
      <c r="Z9" s="560">
        <v>17000</v>
      </c>
      <c r="AA9" s="560">
        <v>15000</v>
      </c>
      <c r="AB9" s="560">
        <v>26000</v>
      </c>
      <c r="AC9" s="561">
        <v>226000</v>
      </c>
      <c r="AD9" s="560">
        <v>62000</v>
      </c>
      <c r="AE9" s="560">
        <v>13000</v>
      </c>
      <c r="AF9" s="560">
        <v>9000</v>
      </c>
      <c r="AG9" s="560">
        <v>10000</v>
      </c>
      <c r="AH9" s="560">
        <v>11000</v>
      </c>
      <c r="AI9" s="560">
        <v>9000</v>
      </c>
      <c r="AJ9" s="560">
        <v>3000</v>
      </c>
      <c r="AK9" s="560">
        <v>37000</v>
      </c>
      <c r="AL9" s="560">
        <v>45000</v>
      </c>
      <c r="AM9" s="560">
        <v>12000</v>
      </c>
      <c r="AN9" s="750">
        <v>15000</v>
      </c>
      <c r="AO9" s="563">
        <v>653000</v>
      </c>
    </row>
    <row r="10" spans="1:41" ht="13.8" thickBot="1" x14ac:dyDescent="0.3">
      <c r="B10" s="96" t="s">
        <v>460</v>
      </c>
      <c r="C10" s="97" t="s">
        <v>511</v>
      </c>
      <c r="D10" s="98">
        <v>65000</v>
      </c>
      <c r="E10" s="766">
        <v>17000</v>
      </c>
      <c r="F10" s="766">
        <v>35000</v>
      </c>
      <c r="G10" s="766">
        <v>6000</v>
      </c>
      <c r="H10" s="766">
        <v>3000</v>
      </c>
      <c r="I10" s="766">
        <v>4000</v>
      </c>
      <c r="J10" s="100">
        <v>129000</v>
      </c>
      <c r="K10" s="99">
        <v>13000</v>
      </c>
      <c r="L10" s="99">
        <v>24000</v>
      </c>
      <c r="M10" s="99">
        <v>37000</v>
      </c>
      <c r="N10" s="99">
        <v>20000</v>
      </c>
      <c r="O10" s="99">
        <v>15000</v>
      </c>
      <c r="P10" s="99">
        <v>20000</v>
      </c>
      <c r="Q10" s="100">
        <v>156000</v>
      </c>
      <c r="R10" s="99">
        <v>44000</v>
      </c>
      <c r="S10" s="99">
        <v>50000</v>
      </c>
      <c r="T10" s="99">
        <v>9000</v>
      </c>
      <c r="U10" s="99">
        <v>11000</v>
      </c>
      <c r="V10" s="99">
        <v>23000</v>
      </c>
      <c r="W10" s="99">
        <v>19000</v>
      </c>
      <c r="X10" s="100">
        <v>77000</v>
      </c>
      <c r="Y10" s="99">
        <v>19000</v>
      </c>
      <c r="Z10" s="99">
        <v>17000</v>
      </c>
      <c r="AA10" s="99">
        <v>15000</v>
      </c>
      <c r="AB10" s="99">
        <v>26000</v>
      </c>
      <c r="AC10" s="100">
        <v>226000</v>
      </c>
      <c r="AD10" s="99">
        <v>62000</v>
      </c>
      <c r="AE10" s="99">
        <v>13000</v>
      </c>
      <c r="AF10" s="99">
        <v>9000</v>
      </c>
      <c r="AG10" s="99">
        <v>10000</v>
      </c>
      <c r="AH10" s="99">
        <v>11000</v>
      </c>
      <c r="AI10" s="99">
        <v>9000</v>
      </c>
      <c r="AJ10" s="99">
        <v>3000</v>
      </c>
      <c r="AK10" s="99">
        <v>37000</v>
      </c>
      <c r="AL10" s="99">
        <v>45000</v>
      </c>
      <c r="AM10" s="99">
        <v>12000</v>
      </c>
      <c r="AN10" s="557">
        <v>15000</v>
      </c>
      <c r="AO10" s="101">
        <v>653000</v>
      </c>
    </row>
    <row r="12" spans="1:41" x14ac:dyDescent="0.25">
      <c r="B12" s="48" t="s">
        <v>241</v>
      </c>
    </row>
    <row r="14" spans="1:41" x14ac:dyDescent="0.25">
      <c r="B14" s="19" t="s">
        <v>228</v>
      </c>
      <c r="C14" t="s">
        <v>246</v>
      </c>
    </row>
    <row r="16" spans="1:41" x14ac:dyDescent="0.25">
      <c r="B16" s="103" t="s">
        <v>230</v>
      </c>
      <c r="C16" t="s">
        <v>247</v>
      </c>
    </row>
    <row r="18" spans="2:3" x14ac:dyDescent="0.25">
      <c r="B18" s="19" t="s">
        <v>245</v>
      </c>
      <c r="C18" t="s">
        <v>461</v>
      </c>
    </row>
    <row r="20" spans="2:3" x14ac:dyDescent="0.25">
      <c r="B20" s="19" t="s">
        <v>460</v>
      </c>
      <c r="C20" s="104" t="s">
        <v>510</v>
      </c>
    </row>
    <row r="22" spans="2:3" x14ac:dyDescent="0.25">
      <c r="B22" s="19" t="s">
        <v>242</v>
      </c>
    </row>
    <row r="23" spans="2:3" x14ac:dyDescent="0.25">
      <c r="B23" s="19"/>
    </row>
    <row r="24" spans="2:3" x14ac:dyDescent="0.25">
      <c r="B24" s="19" t="s">
        <v>228</v>
      </c>
      <c r="C24" t="s">
        <v>243</v>
      </c>
    </row>
    <row r="25" spans="2:3" x14ac:dyDescent="0.25">
      <c r="C25" s="102" t="s">
        <v>232</v>
      </c>
    </row>
    <row r="26" spans="2:3" x14ac:dyDescent="0.25">
      <c r="C26" t="s">
        <v>244</v>
      </c>
    </row>
    <row r="28" spans="2:3" x14ac:dyDescent="0.25">
      <c r="B28" s="103" t="s">
        <v>230</v>
      </c>
      <c r="C28" s="477" t="s">
        <v>462</v>
      </c>
    </row>
    <row r="29" spans="2:3" x14ac:dyDescent="0.25">
      <c r="C29" s="558" t="s">
        <v>463</v>
      </c>
    </row>
    <row r="30" spans="2:3" x14ac:dyDescent="0.25">
      <c r="C30" t="s">
        <v>244</v>
      </c>
    </row>
    <row r="31" spans="2:3" x14ac:dyDescent="0.25">
      <c r="B31" s="102"/>
    </row>
    <row r="32" spans="2:3" x14ac:dyDescent="0.25">
      <c r="B32" s="19" t="s">
        <v>245</v>
      </c>
      <c r="C32" s="104" t="s">
        <v>518</v>
      </c>
    </row>
    <row r="33" spans="2:3" x14ac:dyDescent="0.25">
      <c r="B33" s="19"/>
    </row>
    <row r="34" spans="2:3" x14ac:dyDescent="0.25">
      <c r="B34" s="19" t="s">
        <v>460</v>
      </c>
      <c r="C34" s="104" t="s">
        <v>518</v>
      </c>
    </row>
  </sheetData>
  <customSheetViews>
    <customSheetView guid="{80A75E33-4D87-4F83-AFC9-AA5279B2E196}">
      <selection activeCell="H6" sqref="H6"/>
      <pageMargins left="0.75" right="0.75" top="1" bottom="1" header="0.5" footer="0.5"/>
      <pageSetup paperSize="9" scale="65" orientation="landscape" r:id="rId1"/>
      <headerFooter alignWithMargins="0"/>
    </customSheetView>
    <customSheetView guid="{DC1A4EE8-8DA0-4EC2-BCFE-F62B7880A8AA}" showRuler="0">
      <selection activeCell="H6" sqref="H6"/>
      <pageMargins left="0.75" right="0.75" top="1" bottom="1" header="0.5" footer="0.5"/>
      <pageSetup paperSize="9" scale="65" orientation="landscape" r:id="rId2"/>
      <headerFooter alignWithMargins="0"/>
    </customSheetView>
    <customSheetView guid="{2600A3E7-A32D-4672-AD83-1E0E350CB11A}" showRuler="0">
      <selection activeCell="H6" sqref="H6"/>
      <pageMargins left="0.75" right="0.75" top="1" bottom="1" header="0.5" footer="0.5"/>
      <pageSetup paperSize="9" scale="65" orientation="landscape" r:id="rId3"/>
      <headerFooter alignWithMargins="0"/>
    </customSheetView>
  </customSheetViews>
  <phoneticPr fontId="4" type="noConversion"/>
  <hyperlinks>
    <hyperlink ref="C25" r:id="rId4"/>
  </hyperlinks>
  <pageMargins left="0.75" right="0.75" top="1" bottom="1" header="0.5" footer="0.5"/>
  <pageSetup paperSize="9" scale="65" orientation="landscape"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workbookViewId="0">
      <selection sqref="A1:M1"/>
    </sheetView>
  </sheetViews>
  <sheetFormatPr defaultRowHeight="13.2" x14ac:dyDescent="0.25"/>
  <cols>
    <col min="1" max="1" width="31.44140625" customWidth="1"/>
    <col min="2" max="14" width="15.6640625" customWidth="1"/>
  </cols>
  <sheetData>
    <row r="1" spans="1:14" ht="15.6" x14ac:dyDescent="0.3">
      <c r="A1" s="908" t="s">
        <v>181</v>
      </c>
      <c r="B1" s="900"/>
      <c r="C1" s="900"/>
      <c r="D1" s="900"/>
      <c r="E1" s="900"/>
      <c r="F1" s="900"/>
      <c r="G1" s="900"/>
      <c r="H1" s="900"/>
      <c r="I1" s="900"/>
      <c r="J1" s="900"/>
      <c r="K1" s="900"/>
      <c r="L1" s="900"/>
      <c r="M1" s="900"/>
    </row>
    <row r="2" spans="1:14" ht="25.5" customHeight="1" x14ac:dyDescent="0.25">
      <c r="A2" s="909" t="s">
        <v>330</v>
      </c>
      <c r="B2" s="910"/>
      <c r="C2" s="910"/>
      <c r="D2" s="910"/>
      <c r="E2" s="910"/>
      <c r="F2" s="910"/>
      <c r="G2" s="910"/>
      <c r="H2" s="910"/>
      <c r="I2" s="910"/>
      <c r="J2" s="910"/>
      <c r="K2" s="910"/>
      <c r="L2" s="910"/>
    </row>
    <row r="3" spans="1:14" ht="13.8" thickBot="1" x14ac:dyDescent="0.3">
      <c r="G3" s="753"/>
    </row>
    <row r="4" spans="1:14" x14ac:dyDescent="0.25">
      <c r="A4" s="906" t="s">
        <v>6</v>
      </c>
      <c r="B4" s="70" t="s">
        <v>176</v>
      </c>
      <c r="C4" s="70" t="s">
        <v>176</v>
      </c>
      <c r="D4" s="70" t="s">
        <v>176</v>
      </c>
      <c r="E4" s="70" t="s">
        <v>175</v>
      </c>
      <c r="F4" s="70" t="s">
        <v>175</v>
      </c>
      <c r="G4" s="70" t="s">
        <v>175</v>
      </c>
      <c r="H4" s="70" t="s">
        <v>177</v>
      </c>
      <c r="I4" s="70" t="s">
        <v>177</v>
      </c>
      <c r="J4" s="70" t="s">
        <v>178</v>
      </c>
      <c r="K4" s="70" t="s">
        <v>178</v>
      </c>
      <c r="L4" s="70" t="s">
        <v>178</v>
      </c>
      <c r="M4" s="70" t="s">
        <v>178</v>
      </c>
      <c r="N4" s="732" t="s">
        <v>250</v>
      </c>
    </row>
    <row r="5" spans="1:14" ht="13.8" thickBot="1" x14ac:dyDescent="0.3">
      <c r="A5" s="907"/>
      <c r="B5" s="71" t="s">
        <v>25</v>
      </c>
      <c r="C5" s="71" t="s">
        <v>182</v>
      </c>
      <c r="D5" s="71" t="s">
        <v>459</v>
      </c>
      <c r="E5" s="71" t="s">
        <v>25</v>
      </c>
      <c r="F5" s="71" t="s">
        <v>182</v>
      </c>
      <c r="G5" s="71" t="s">
        <v>459</v>
      </c>
      <c r="H5" s="71" t="s">
        <v>153</v>
      </c>
      <c r="I5" s="71" t="s">
        <v>83</v>
      </c>
      <c r="J5" s="71" t="s">
        <v>153</v>
      </c>
      <c r="K5" s="71" t="s">
        <v>83</v>
      </c>
      <c r="L5" s="71" t="s">
        <v>183</v>
      </c>
      <c r="M5" s="71" t="s">
        <v>474</v>
      </c>
      <c r="N5" s="733" t="s">
        <v>506</v>
      </c>
    </row>
    <row r="6" spans="1:14" ht="13.8" thickBot="1" x14ac:dyDescent="0.3">
      <c r="A6" s="72" t="s">
        <v>9</v>
      </c>
      <c r="B6" s="73"/>
      <c r="C6" s="73"/>
      <c r="D6" s="73"/>
      <c r="E6" s="73"/>
      <c r="F6" s="73"/>
      <c r="G6" s="73"/>
      <c r="H6" s="73"/>
      <c r="I6" s="73"/>
      <c r="J6" s="73"/>
      <c r="K6" s="73"/>
      <c r="L6" s="73"/>
      <c r="M6" s="73"/>
      <c r="N6" s="73"/>
    </row>
    <row r="7" spans="1:14" ht="13.8" thickBot="1" x14ac:dyDescent="0.3">
      <c r="A7" s="74" t="s">
        <v>10</v>
      </c>
      <c r="B7" s="75">
        <v>3300000</v>
      </c>
      <c r="C7" s="75">
        <v>5208000</v>
      </c>
      <c r="D7" s="75">
        <v>7500000</v>
      </c>
      <c r="E7" s="75">
        <v>10000000</v>
      </c>
      <c r="F7" s="75">
        <v>14330000</v>
      </c>
      <c r="G7" s="75">
        <v>21990000</v>
      </c>
      <c r="H7" s="75">
        <v>15000000</v>
      </c>
      <c r="I7" s="75">
        <v>15000000</v>
      </c>
      <c r="J7" s="75">
        <v>50900000</v>
      </c>
      <c r="K7" s="75">
        <v>48200000</v>
      </c>
      <c r="L7" s="75">
        <v>36550000</v>
      </c>
      <c r="M7" s="75">
        <v>35685000</v>
      </c>
      <c r="N7" s="734">
        <v>263663000</v>
      </c>
    </row>
    <row r="8" spans="1:14" ht="13.8" thickBot="1" x14ac:dyDescent="0.3">
      <c r="A8" s="74" t="s">
        <v>115</v>
      </c>
      <c r="B8" s="75">
        <v>186000</v>
      </c>
      <c r="C8" s="75">
        <v>221320</v>
      </c>
      <c r="D8" s="75">
        <v>409169</v>
      </c>
      <c r="E8" s="75">
        <v>444931</v>
      </c>
      <c r="F8" s="75">
        <v>1506087</v>
      </c>
      <c r="G8" s="75">
        <v>1572216.29</v>
      </c>
      <c r="H8" s="75">
        <v>1037405</v>
      </c>
      <c r="I8" s="75">
        <v>639340</v>
      </c>
      <c r="J8" s="75">
        <v>2500553.8886190807</v>
      </c>
      <c r="K8" s="75">
        <v>2956388.6039999998</v>
      </c>
      <c r="L8" s="75">
        <v>3158578.2370000002</v>
      </c>
      <c r="M8" s="75">
        <v>3318456.267</v>
      </c>
    </row>
    <row r="9" spans="1:14" ht="23.4" thickBot="1" x14ac:dyDescent="0.3">
      <c r="A9" s="74" t="s">
        <v>12</v>
      </c>
      <c r="B9" s="75">
        <v>18462544</v>
      </c>
      <c r="C9" s="75">
        <v>32599312</v>
      </c>
      <c r="D9" s="75">
        <v>51276297.599999994</v>
      </c>
      <c r="E9" s="75">
        <v>14095557</v>
      </c>
      <c r="F9" s="75">
        <v>26733051.23</v>
      </c>
      <c r="G9" s="75">
        <v>30421515.57</v>
      </c>
      <c r="H9" s="75">
        <v>13769017</v>
      </c>
      <c r="I9" s="75">
        <v>11180584</v>
      </c>
      <c r="J9" s="75">
        <v>33575069.429827414</v>
      </c>
      <c r="K9" s="75">
        <v>38298056.092500001</v>
      </c>
      <c r="L9" s="75">
        <v>38944090.590000004</v>
      </c>
      <c r="M9" s="75">
        <v>39135491.090999998</v>
      </c>
    </row>
    <row r="10" spans="1:14" ht="23.4" thickBot="1" x14ac:dyDescent="0.3">
      <c r="A10" s="74" t="s">
        <v>505</v>
      </c>
      <c r="B10" s="75">
        <v>3134800</v>
      </c>
      <c r="C10" s="75">
        <v>5373200</v>
      </c>
      <c r="D10" s="75">
        <v>8262000</v>
      </c>
      <c r="E10" s="75">
        <v>9647806</v>
      </c>
      <c r="F10" s="75">
        <v>14589468</v>
      </c>
      <c r="G10" s="75">
        <v>16426702.190000001</v>
      </c>
      <c r="H10" s="75">
        <v>12317782</v>
      </c>
      <c r="I10" s="75">
        <v>10445482</v>
      </c>
      <c r="J10" s="75">
        <v>31990677.042577416</v>
      </c>
      <c r="K10" s="75">
        <v>37105212</v>
      </c>
      <c r="L10" s="75">
        <v>35351661</v>
      </c>
      <c r="M10" s="75">
        <v>37156251</v>
      </c>
      <c r="N10" s="734">
        <v>221801041.23257741</v>
      </c>
    </row>
    <row r="11" spans="1:14" ht="13.8" thickBot="1" x14ac:dyDescent="0.3">
      <c r="A11" s="74" t="s">
        <v>42</v>
      </c>
      <c r="B11" s="75">
        <v>15327744</v>
      </c>
      <c r="C11" s="75">
        <v>27226112</v>
      </c>
      <c r="D11" s="75">
        <v>43014297.599999994</v>
      </c>
      <c r="E11" s="75">
        <v>4447751</v>
      </c>
      <c r="F11" s="75">
        <v>12143583.23</v>
      </c>
      <c r="G11" s="75">
        <v>13994813.379999999</v>
      </c>
      <c r="H11" s="75">
        <v>1451235</v>
      </c>
      <c r="I11" s="75">
        <v>735102</v>
      </c>
      <c r="J11" s="676">
        <v>1584392.3872500004</v>
      </c>
      <c r="K11" s="676">
        <v>1192844.0925</v>
      </c>
      <c r="L11" s="676">
        <v>3592429.59</v>
      </c>
      <c r="M11" s="676">
        <v>1979240.091</v>
      </c>
      <c r="N11" s="735">
        <v>126689544.37075001</v>
      </c>
    </row>
    <row r="12" spans="1:14" ht="13.8" thickBot="1" x14ac:dyDescent="0.3">
      <c r="A12" s="76" t="s">
        <v>13</v>
      </c>
      <c r="B12" s="77"/>
      <c r="C12" s="77"/>
      <c r="D12" s="77"/>
      <c r="E12" s="77"/>
      <c r="F12" s="77"/>
      <c r="G12" s="77"/>
      <c r="H12" s="77"/>
      <c r="I12" s="77"/>
      <c r="J12" s="77"/>
      <c r="K12" s="77"/>
      <c r="L12" s="77"/>
      <c r="M12" s="77"/>
      <c r="N12" s="76"/>
    </row>
    <row r="13" spans="1:14" ht="13.8" thickBot="1" x14ac:dyDescent="0.3">
      <c r="A13" s="74" t="s">
        <v>179</v>
      </c>
      <c r="B13" s="78"/>
      <c r="C13" s="78"/>
      <c r="D13" s="78"/>
      <c r="E13" s="78"/>
      <c r="F13" s="78"/>
      <c r="G13" s="78"/>
      <c r="H13" s="78"/>
      <c r="I13" s="78"/>
      <c r="J13" s="200">
        <v>69348</v>
      </c>
      <c r="K13" s="200">
        <v>132977</v>
      </c>
      <c r="L13" s="200">
        <v>45944</v>
      </c>
      <c r="M13" s="200">
        <v>55876</v>
      </c>
      <c r="N13" s="736">
        <v>304145</v>
      </c>
    </row>
    <row r="14" spans="1:14" ht="23.4" thickBot="1" x14ac:dyDescent="0.3">
      <c r="A14" s="74" t="s">
        <v>531</v>
      </c>
      <c r="B14" s="200">
        <v>7044</v>
      </c>
      <c r="C14" s="200">
        <v>12512</v>
      </c>
      <c r="D14" s="200">
        <v>19767.599999999999</v>
      </c>
      <c r="E14" s="200">
        <v>50308</v>
      </c>
      <c r="F14" s="200">
        <v>86942</v>
      </c>
      <c r="G14" s="200">
        <v>215028</v>
      </c>
      <c r="H14" s="200">
        <v>82213</v>
      </c>
      <c r="I14" s="200">
        <v>64547</v>
      </c>
      <c r="J14" s="677">
        <v>67144</v>
      </c>
      <c r="K14" s="677">
        <v>128338</v>
      </c>
      <c r="L14" s="677">
        <v>43015</v>
      </c>
      <c r="M14" s="677">
        <v>53029</v>
      </c>
      <c r="N14" s="736">
        <v>829887.6</v>
      </c>
    </row>
    <row r="15" spans="1:14" ht="23.4" thickBot="1" x14ac:dyDescent="0.3">
      <c r="A15" s="74" t="s">
        <v>180</v>
      </c>
      <c r="B15" s="200">
        <v>7044</v>
      </c>
      <c r="C15" s="200">
        <v>12512</v>
      </c>
      <c r="D15" s="200">
        <v>19767.599999999999</v>
      </c>
      <c r="E15" s="200">
        <v>21419</v>
      </c>
      <c r="F15" s="200">
        <v>29715</v>
      </c>
      <c r="G15" s="200">
        <v>35103</v>
      </c>
      <c r="H15" s="200">
        <v>16348</v>
      </c>
      <c r="I15" s="200">
        <v>11173</v>
      </c>
      <c r="J15" s="200">
        <v>10676</v>
      </c>
      <c r="K15" s="200">
        <v>12505</v>
      </c>
      <c r="L15" s="200">
        <v>11993</v>
      </c>
      <c r="M15" s="200">
        <v>11429</v>
      </c>
      <c r="N15" s="737">
        <v>199684.6</v>
      </c>
    </row>
    <row r="16" spans="1:14" ht="13.8" thickBot="1" x14ac:dyDescent="0.3">
      <c r="A16" s="79" t="s">
        <v>18</v>
      </c>
      <c r="B16" s="80"/>
      <c r="C16" s="80"/>
      <c r="D16" s="80"/>
      <c r="E16" s="80"/>
      <c r="F16" s="80"/>
      <c r="G16" s="80"/>
      <c r="H16" s="80"/>
      <c r="I16" s="80"/>
      <c r="J16" s="80"/>
      <c r="K16" s="80"/>
      <c r="L16" s="80"/>
      <c r="M16" s="80"/>
      <c r="N16" s="79"/>
    </row>
    <row r="17" spans="1:14" ht="13.8" thickBot="1" x14ac:dyDescent="0.3">
      <c r="A17" s="74" t="s">
        <v>20</v>
      </c>
      <c r="B17" s="78"/>
      <c r="C17" s="78"/>
      <c r="D17" s="78"/>
      <c r="E17" s="78"/>
      <c r="F17" s="78"/>
      <c r="G17" s="78"/>
      <c r="H17" s="78"/>
      <c r="I17" s="78"/>
      <c r="J17" s="78"/>
      <c r="K17" s="78"/>
      <c r="L17" s="78"/>
      <c r="M17" s="78"/>
      <c r="N17" s="738"/>
    </row>
    <row r="18" spans="1:14" ht="23.4" thickBot="1" x14ac:dyDescent="0.3">
      <c r="A18" s="74" t="s">
        <v>36</v>
      </c>
      <c r="B18" s="200">
        <v>9861.5999999999985</v>
      </c>
      <c r="C18" s="200">
        <v>17516.8</v>
      </c>
      <c r="D18" s="200">
        <v>27674.639999999996</v>
      </c>
      <c r="E18" s="677">
        <v>459509.04000000004</v>
      </c>
      <c r="F18" s="677">
        <v>657807.92000000004</v>
      </c>
      <c r="G18" s="677">
        <v>919392.84</v>
      </c>
      <c r="H18" s="677">
        <v>194960</v>
      </c>
      <c r="I18" s="677">
        <v>122588</v>
      </c>
      <c r="J18" s="200">
        <v>551584</v>
      </c>
      <c r="K18" s="200">
        <v>602376</v>
      </c>
      <c r="L18" s="200">
        <v>584330.1</v>
      </c>
      <c r="M18" s="200">
        <v>344978.576</v>
      </c>
      <c r="N18" s="737">
        <v>4492579.5159999998</v>
      </c>
    </row>
    <row r="19" spans="1:14" ht="13.8" thickBot="1" x14ac:dyDescent="0.3">
      <c r="A19" s="74" t="s">
        <v>35</v>
      </c>
      <c r="B19" s="200">
        <v>7044</v>
      </c>
      <c r="C19" s="200">
        <v>12512</v>
      </c>
      <c r="D19" s="200">
        <v>19767.599999999999</v>
      </c>
      <c r="E19" s="677">
        <v>11487.726000000001</v>
      </c>
      <c r="F19" s="677">
        <v>16445.198</v>
      </c>
      <c r="G19" s="677">
        <v>22984.821</v>
      </c>
      <c r="H19" s="677">
        <v>4874</v>
      </c>
      <c r="I19" s="677">
        <v>3064.7</v>
      </c>
      <c r="J19" s="200">
        <v>26920</v>
      </c>
      <c r="K19" s="200">
        <v>30554</v>
      </c>
      <c r="L19" s="200">
        <v>30846</v>
      </c>
      <c r="M19" s="200">
        <v>22130.189400000003</v>
      </c>
      <c r="N19" s="737">
        <v>208630.23439999999</v>
      </c>
    </row>
    <row r="20" spans="1:14" ht="13.8" thickBot="1" x14ac:dyDescent="0.3">
      <c r="A20" s="74" t="s">
        <v>21</v>
      </c>
      <c r="B20" s="78"/>
      <c r="C20" s="78"/>
      <c r="D20" s="78"/>
      <c r="E20" s="78"/>
      <c r="F20" s="78"/>
      <c r="G20" s="78"/>
      <c r="H20" s="78"/>
      <c r="I20" s="78"/>
      <c r="J20" s="78"/>
      <c r="K20" s="78"/>
      <c r="L20" s="78"/>
      <c r="M20" s="78"/>
      <c r="N20" s="738"/>
    </row>
    <row r="21" spans="1:14" ht="23.4" thickBot="1" x14ac:dyDescent="0.3">
      <c r="A21" s="74" t="s">
        <v>36</v>
      </c>
      <c r="B21" s="75">
        <v>2268168</v>
      </c>
      <c r="C21" s="75">
        <v>4028863.9999999995</v>
      </c>
      <c r="D21" s="75">
        <v>6641913.5999999996</v>
      </c>
      <c r="E21" s="75">
        <v>105687079.2</v>
      </c>
      <c r="F21" s="75">
        <v>151295821.60000002</v>
      </c>
      <c r="G21" s="75">
        <v>220654281.59999999</v>
      </c>
      <c r="H21" s="75">
        <v>44840800</v>
      </c>
      <c r="I21" s="75">
        <v>28195240</v>
      </c>
      <c r="J21" s="75">
        <v>123155358</v>
      </c>
      <c r="K21" s="75">
        <v>141130131</v>
      </c>
      <c r="L21" s="75">
        <v>135629567</v>
      </c>
      <c r="M21" s="75">
        <v>84067657.682517439</v>
      </c>
      <c r="N21" s="739">
        <v>1047594881.6825174</v>
      </c>
    </row>
    <row r="22" spans="1:14" ht="13.8" thickBot="1" x14ac:dyDescent="0.3">
      <c r="A22" s="74" t="s">
        <v>35</v>
      </c>
      <c r="B22" s="75">
        <v>1620120</v>
      </c>
      <c r="C22" s="75">
        <v>2877760</v>
      </c>
      <c r="D22" s="75">
        <v>4744224</v>
      </c>
      <c r="E22" s="75">
        <v>2642176.98</v>
      </c>
      <c r="F22" s="75">
        <v>3782395.54</v>
      </c>
      <c r="G22" s="75">
        <v>5516357.04</v>
      </c>
      <c r="H22" s="75">
        <v>1121020</v>
      </c>
      <c r="I22" s="75">
        <v>704881</v>
      </c>
      <c r="J22" s="75">
        <v>8777784.25</v>
      </c>
      <c r="K22" s="75">
        <v>9611134.25</v>
      </c>
      <c r="L22" s="75">
        <v>8328373.5</v>
      </c>
      <c r="M22" s="75">
        <v>6584044.8985174382</v>
      </c>
      <c r="N22" s="739">
        <v>56310271.45851744</v>
      </c>
    </row>
    <row r="23" spans="1:14" ht="23.4" thickBot="1" x14ac:dyDescent="0.3">
      <c r="A23" s="74" t="s">
        <v>22</v>
      </c>
      <c r="B23" s="78"/>
      <c r="C23" s="78"/>
      <c r="D23" s="78"/>
      <c r="E23" s="78"/>
      <c r="F23" s="78"/>
      <c r="G23" s="78"/>
      <c r="H23" s="78"/>
      <c r="I23" s="78"/>
      <c r="J23" s="78"/>
      <c r="K23" s="78"/>
      <c r="L23" s="78"/>
      <c r="M23" s="78"/>
    </row>
    <row r="24" spans="1:14" ht="13.8" thickBot="1" x14ac:dyDescent="0.3">
      <c r="A24" s="74" t="s">
        <v>33</v>
      </c>
      <c r="B24" s="484">
        <v>2.9880072485899863E-3</v>
      </c>
      <c r="C24" s="484">
        <v>5.2837056884716656E-3</v>
      </c>
      <c r="D24" s="484">
        <v>8.347680671949527E-3</v>
      </c>
      <c r="E24" s="484">
        <v>9.0857648009013223E-3</v>
      </c>
      <c r="F24" s="484">
        <v>1.2548378719064541E-2</v>
      </c>
      <c r="G24" s="484">
        <v>1.4823682926983765E-2</v>
      </c>
      <c r="H24" s="484">
        <v>6.9705249298172003E-3</v>
      </c>
      <c r="I24" s="484">
        <v>4.7394953135286655E-3</v>
      </c>
      <c r="J24" s="484">
        <v>2.8629124412016524E-2</v>
      </c>
      <c r="K24" s="484">
        <v>5.4439931043376161E-2</v>
      </c>
      <c r="L24" s="484">
        <v>1.8164849759399672E-2</v>
      </c>
      <c r="M24" s="484">
        <v>2.2393672390821927E-2</v>
      </c>
      <c r="N24" s="768">
        <v>0.18841481790492096</v>
      </c>
    </row>
    <row r="25" spans="1:14" ht="13.8" thickBot="1" x14ac:dyDescent="0.3">
      <c r="A25" s="74" t="s">
        <v>34</v>
      </c>
      <c r="B25" s="484">
        <v>1.0787136294027565E-2</v>
      </c>
      <c r="C25" s="484">
        <v>1.9160796324655435E-2</v>
      </c>
      <c r="D25" s="484">
        <v>3.0271975497702906E-2</v>
      </c>
      <c r="E25" s="484">
        <v>3.2800918836140891E-2</v>
      </c>
      <c r="F25" s="484">
        <v>4.5505359877488515E-2</v>
      </c>
      <c r="G25" s="484">
        <v>5.3756508422664627E-2</v>
      </c>
      <c r="H25" s="484">
        <v>2.4807283763277694E-2</v>
      </c>
      <c r="I25" s="484">
        <v>1.7110260336906585E-2</v>
      </c>
      <c r="J25" s="484">
        <v>0.10188770864946889</v>
      </c>
      <c r="K25" s="484">
        <v>0.19653598774885145</v>
      </c>
      <c r="L25" s="484">
        <v>6.5872894333843801E-2</v>
      </c>
      <c r="M25" s="484">
        <v>8.1208269525267995E-2</v>
      </c>
      <c r="N25" s="767">
        <v>0.67970509961029646</v>
      </c>
    </row>
    <row r="26" spans="1:14" ht="13.8" thickBot="1" x14ac:dyDescent="0.3">
      <c r="A26" s="81" t="s">
        <v>23</v>
      </c>
      <c r="B26" s="82"/>
      <c r="C26" s="82"/>
      <c r="D26" s="82"/>
      <c r="E26" s="82"/>
      <c r="F26" s="82"/>
      <c r="G26" s="82"/>
      <c r="H26" s="82"/>
      <c r="I26" s="82"/>
      <c r="J26" s="82"/>
      <c r="K26" s="82"/>
      <c r="L26" s="82"/>
      <c r="M26" s="82"/>
    </row>
    <row r="27" spans="1:14" ht="23.4" thickBot="1" x14ac:dyDescent="0.3">
      <c r="A27" s="74" t="s">
        <v>441</v>
      </c>
      <c r="B27" s="75">
        <v>317.87945161028642</v>
      </c>
      <c r="C27" s="75">
        <v>306.74552429667523</v>
      </c>
      <c r="D27" s="75">
        <v>298.54046881910665</v>
      </c>
      <c r="E27" s="75">
        <v>20.995900320045934</v>
      </c>
      <c r="F27" s="75">
        <v>22.178918125522113</v>
      </c>
      <c r="G27" s="75">
        <v>17.866902454885338</v>
      </c>
      <c r="H27" s="75">
        <v>63.181073040623716</v>
      </c>
      <c r="I27" s="75">
        <v>85.208030149769968</v>
      </c>
      <c r="J27" s="75">
        <v>57.997833589403271</v>
      </c>
      <c r="K27" s="75">
        <v>61.598091557432568</v>
      </c>
      <c r="L27" s="75">
        <v>60.49946939238626</v>
      </c>
      <c r="M27" s="75">
        <v>107.70596664530264</v>
      </c>
    </row>
    <row r="28" spans="1:14" ht="23.4" thickBot="1" x14ac:dyDescent="0.3">
      <c r="A28" s="74" t="s">
        <v>442</v>
      </c>
      <c r="B28" s="75">
        <v>1872.1651658960009</v>
      </c>
      <c r="C28" s="75">
        <v>1861.0312385823895</v>
      </c>
      <c r="D28" s="75">
        <v>1852.826183104821</v>
      </c>
      <c r="E28" s="75">
        <v>30.67525505047735</v>
      </c>
      <c r="F28" s="75">
        <v>40.639600736336526</v>
      </c>
      <c r="G28" s="75">
        <v>33.088701854584819</v>
      </c>
      <c r="H28" s="75">
        <v>70.624830734509644</v>
      </c>
      <c r="I28" s="75">
        <v>91.204555095115339</v>
      </c>
      <c r="J28" s="75">
        <v>60.870274391257567</v>
      </c>
      <c r="K28" s="75">
        <v>63.578323327124586</v>
      </c>
      <c r="L28" s="75">
        <v>66.647414860196321</v>
      </c>
      <c r="M28" s="75">
        <v>113.44325072232891</v>
      </c>
    </row>
    <row r="29" spans="1:14" ht="23.4" thickBot="1" x14ac:dyDescent="0.3">
      <c r="A29" s="74" t="s">
        <v>443</v>
      </c>
      <c r="B29" s="490">
        <v>0.7235447237463315</v>
      </c>
      <c r="C29" s="490">
        <v>0.74980719124544026</v>
      </c>
      <c r="D29" s="490">
        <v>0.80391111111111102</v>
      </c>
      <c r="E29" s="200">
        <v>10.954519524957281</v>
      </c>
      <c r="F29" s="200">
        <v>10.370208262563105</v>
      </c>
      <c r="G29" s="200">
        <v>13.432658548733327</v>
      </c>
      <c r="H29" s="200">
        <v>3.6403307023943108</v>
      </c>
      <c r="I29" s="200">
        <v>2.6992761080819441</v>
      </c>
      <c r="J29" s="200">
        <v>3.8497265261403686</v>
      </c>
      <c r="K29" s="200">
        <v>3.8035123205871995</v>
      </c>
      <c r="L29" s="200">
        <v>3.8365825866003864</v>
      </c>
      <c r="M29" s="200">
        <v>2.2625441324130748</v>
      </c>
    </row>
    <row r="30" spans="1:14" ht="23.4" thickBot="1" x14ac:dyDescent="0.3">
      <c r="A30" s="74" t="s">
        <v>529</v>
      </c>
      <c r="B30" s="490">
        <v>0.12285240863880947</v>
      </c>
      <c r="C30" s="490">
        <v>0.12358739350081988</v>
      </c>
      <c r="D30" s="490">
        <v>0.12953184825887273</v>
      </c>
      <c r="E30" s="200">
        <v>7.4979001681168045</v>
      </c>
      <c r="F30" s="200">
        <v>5.6595044201394744</v>
      </c>
      <c r="G30" s="200">
        <v>7.2532310591914406</v>
      </c>
      <c r="H30" s="200">
        <v>3.2566449732758702</v>
      </c>
      <c r="I30" s="200">
        <v>2.5218038699946264</v>
      </c>
      <c r="J30" s="200">
        <v>3.6680596672300925</v>
      </c>
      <c r="K30" s="200">
        <v>3.6850468509193566</v>
      </c>
      <c r="L30" s="200">
        <v>3.482673877993359</v>
      </c>
      <c r="M30" s="200">
        <v>2.1481181234455113</v>
      </c>
    </row>
    <row r="32" spans="1:14" x14ac:dyDescent="0.25">
      <c r="A32" s="769" t="s">
        <v>8</v>
      </c>
    </row>
    <row r="33" spans="1:4" x14ac:dyDescent="0.25">
      <c r="A33" s="764" t="s">
        <v>440</v>
      </c>
    </row>
    <row r="34" spans="1:4" x14ac:dyDescent="0.25">
      <c r="A34" s="764" t="s">
        <v>528</v>
      </c>
      <c r="C34" s="480"/>
      <c r="D34" s="480"/>
    </row>
    <row r="35" spans="1:4" x14ac:dyDescent="0.25">
      <c r="A35" s="764" t="s">
        <v>447</v>
      </c>
      <c r="C35" s="480"/>
      <c r="D35" s="480"/>
    </row>
    <row r="36" spans="1:4" x14ac:dyDescent="0.25">
      <c r="A36" s="764" t="s">
        <v>530</v>
      </c>
      <c r="C36" s="480"/>
      <c r="D36" s="480"/>
    </row>
    <row r="37" spans="1:4" x14ac:dyDescent="0.25">
      <c r="A37" s="491"/>
      <c r="C37" s="480"/>
      <c r="D37" s="480"/>
    </row>
  </sheetData>
  <customSheetViews>
    <customSheetView guid="{80A75E33-4D87-4F83-AFC9-AA5279B2E196}" fitToPage="1" topLeftCell="A4">
      <selection activeCell="G37" sqref="G37"/>
      <pageMargins left="0.75" right="0.75" top="1" bottom="1" header="0.5" footer="0.5"/>
      <pageSetup paperSize="9" scale="72" orientation="landscape" r:id="rId1"/>
      <headerFooter alignWithMargins="0"/>
    </customSheetView>
    <customSheetView guid="{DC1A4EE8-8DA0-4EC2-BCFE-F62B7880A8AA}" fitToPage="1" showRuler="0" topLeftCell="A4">
      <selection activeCell="G37" sqref="G37"/>
      <pageMargins left="0.75" right="0.75" top="1" bottom="1" header="0.5" footer="0.5"/>
      <pageSetup paperSize="9" scale="72" orientation="landscape" r:id="rId2"/>
      <headerFooter alignWithMargins="0"/>
    </customSheetView>
    <customSheetView guid="{2600A3E7-A32D-4672-AD83-1E0E350CB11A}" fitToPage="1" showRuler="0" topLeftCell="A4">
      <selection activeCell="G37" sqref="G37"/>
      <pageMargins left="0.75" right="0.75" top="1" bottom="1" header="0.5" footer="0.5"/>
      <pageSetup paperSize="9" scale="72" orientation="landscape" r:id="rId3"/>
      <headerFooter alignWithMargins="0"/>
    </customSheetView>
  </customSheetViews>
  <mergeCells count="3">
    <mergeCell ref="A4:A5"/>
    <mergeCell ref="A1:M1"/>
    <mergeCell ref="A2:L2"/>
  </mergeCells>
  <phoneticPr fontId="4" type="noConversion"/>
  <pageMargins left="0.75" right="0.75" top="1" bottom="1" header="0.5" footer="0.5"/>
  <pageSetup paperSize="9" scale="56" orientation="landscape"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G16" sqref="G16"/>
    </sheetView>
  </sheetViews>
  <sheetFormatPr defaultRowHeight="13.2" x14ac:dyDescent="0.25"/>
  <cols>
    <col min="3" max="3" width="25.109375" customWidth="1"/>
    <col min="4" max="4" width="18.33203125" customWidth="1"/>
    <col min="5" max="5" width="48.44140625" customWidth="1"/>
    <col min="7" max="7" width="10.109375" bestFit="1" customWidth="1"/>
  </cols>
  <sheetData>
    <row r="1" spans="1:7" x14ac:dyDescent="0.25">
      <c r="A1" s="19" t="s">
        <v>249</v>
      </c>
      <c r="C1" s="19" t="s">
        <v>261</v>
      </c>
    </row>
    <row r="2" spans="1:7" ht="13.8" thickBot="1" x14ac:dyDescent="0.3"/>
    <row r="3" spans="1:7" x14ac:dyDescent="0.25">
      <c r="C3" s="1" t="s">
        <v>6</v>
      </c>
      <c r="D3" s="2" t="s">
        <v>7</v>
      </c>
      <c r="E3" s="3" t="s">
        <v>8</v>
      </c>
    </row>
    <row r="4" spans="1:7" x14ac:dyDescent="0.25">
      <c r="C4" s="6" t="s">
        <v>9</v>
      </c>
      <c r="D4" s="7"/>
      <c r="E4" s="8"/>
    </row>
    <row r="5" spans="1:7" ht="39.6" x14ac:dyDescent="0.25">
      <c r="C5" s="4" t="s">
        <v>10</v>
      </c>
      <c r="D5" s="20">
        <v>3300000</v>
      </c>
      <c r="E5" s="25" t="s">
        <v>45</v>
      </c>
    </row>
    <row r="6" spans="1:7" ht="26.4" x14ac:dyDescent="0.25">
      <c r="C6" s="4" t="s">
        <v>115</v>
      </c>
      <c r="D6" s="39">
        <v>186000</v>
      </c>
      <c r="E6" s="25" t="s">
        <v>383</v>
      </c>
    </row>
    <row r="7" spans="1:7" ht="26.4" x14ac:dyDescent="0.25">
      <c r="C7" s="4" t="s">
        <v>12</v>
      </c>
      <c r="D7" s="39">
        <v>18462544</v>
      </c>
      <c r="E7" s="25"/>
      <c r="G7" s="128"/>
    </row>
    <row r="8" spans="1:7" ht="26.4" x14ac:dyDescent="0.25">
      <c r="C8" s="4" t="s">
        <v>29</v>
      </c>
      <c r="D8" s="39">
        <v>3134800</v>
      </c>
      <c r="E8" s="319" t="s">
        <v>423</v>
      </c>
    </row>
    <row r="9" spans="1:7" x14ac:dyDescent="0.25">
      <c r="C9" s="4" t="s">
        <v>42</v>
      </c>
      <c r="D9" s="20">
        <v>15327744</v>
      </c>
      <c r="E9" s="25" t="s">
        <v>43</v>
      </c>
    </row>
    <row r="10" spans="1:7" x14ac:dyDescent="0.25">
      <c r="C10" s="9" t="s">
        <v>13</v>
      </c>
      <c r="D10" s="10"/>
      <c r="E10" s="26"/>
    </row>
    <row r="11" spans="1:7" ht="26.4" x14ac:dyDescent="0.25">
      <c r="C11" s="4" t="s">
        <v>14</v>
      </c>
      <c r="D11" s="21"/>
      <c r="E11" s="25" t="s">
        <v>47</v>
      </c>
    </row>
    <row r="12" spans="1:7" ht="26.4" x14ac:dyDescent="0.25">
      <c r="C12" s="4" t="s">
        <v>46</v>
      </c>
      <c r="D12" s="24">
        <v>7044</v>
      </c>
      <c r="E12" s="25" t="s">
        <v>281</v>
      </c>
    </row>
    <row r="13" spans="1:7" x14ac:dyDescent="0.25">
      <c r="C13" s="12" t="s">
        <v>18</v>
      </c>
      <c r="D13" s="13"/>
      <c r="E13" s="28"/>
    </row>
    <row r="14" spans="1:7" ht="26.4" x14ac:dyDescent="0.25">
      <c r="C14" s="4" t="s">
        <v>20</v>
      </c>
      <c r="D14" s="23"/>
      <c r="E14" s="27"/>
    </row>
    <row r="15" spans="1:7" ht="39.6" x14ac:dyDescent="0.25">
      <c r="C15" s="4" t="s">
        <v>36</v>
      </c>
      <c r="D15" s="24">
        <v>9861.5999999999985</v>
      </c>
      <c r="E15" s="25" t="s">
        <v>49</v>
      </c>
    </row>
    <row r="16" spans="1:7" x14ac:dyDescent="0.25">
      <c r="C16" s="4" t="s">
        <v>35</v>
      </c>
      <c r="D16" s="18">
        <v>7044</v>
      </c>
      <c r="E16" s="25" t="s">
        <v>48</v>
      </c>
    </row>
    <row r="17" spans="2:5" ht="26.4" x14ac:dyDescent="0.25">
      <c r="C17" s="4" t="s">
        <v>21</v>
      </c>
      <c r="D17" s="23"/>
      <c r="E17" s="27"/>
    </row>
    <row r="18" spans="2:5" ht="39.6" x14ac:dyDescent="0.25">
      <c r="C18" s="4" t="s">
        <v>36</v>
      </c>
      <c r="D18" s="39">
        <v>2268168</v>
      </c>
      <c r="E18" s="25" t="s">
        <v>49</v>
      </c>
    </row>
    <row r="19" spans="2:5" x14ac:dyDescent="0.25">
      <c r="C19" s="4" t="s">
        <v>35</v>
      </c>
      <c r="D19" s="39">
        <v>1620120</v>
      </c>
      <c r="E19" s="25" t="s">
        <v>50</v>
      </c>
    </row>
    <row r="20" spans="2:5" ht="26.4" x14ac:dyDescent="0.25">
      <c r="C20" s="4" t="s">
        <v>22</v>
      </c>
      <c r="D20" s="23"/>
      <c r="E20" s="27"/>
    </row>
    <row r="21" spans="2:5" ht="39.6" x14ac:dyDescent="0.25">
      <c r="C21" s="4" t="s">
        <v>33</v>
      </c>
      <c r="D21" s="46">
        <v>2.9880072485899863E-3</v>
      </c>
      <c r="E21" s="25" t="s">
        <v>52</v>
      </c>
    </row>
    <row r="22" spans="2:5" ht="26.4" x14ac:dyDescent="0.25">
      <c r="C22" s="4" t="s">
        <v>34</v>
      </c>
      <c r="D22" s="46">
        <v>1.0787136294027565E-2</v>
      </c>
      <c r="E22" s="25" t="s">
        <v>51</v>
      </c>
    </row>
    <row r="23" spans="2:5" x14ac:dyDescent="0.25">
      <c r="C23" s="15" t="s">
        <v>23</v>
      </c>
      <c r="D23" s="16"/>
      <c r="E23" s="29"/>
    </row>
    <row r="24" spans="2:5" ht="34.200000000000003" x14ac:dyDescent="0.25">
      <c r="C24" s="495" t="s">
        <v>441</v>
      </c>
      <c r="D24" s="494">
        <v>317.87945161028642</v>
      </c>
      <c r="E24" s="207"/>
    </row>
    <row r="25" spans="2:5" ht="22.8" x14ac:dyDescent="0.25">
      <c r="B25" s="502"/>
      <c r="C25" s="501" t="s">
        <v>442</v>
      </c>
      <c r="D25" s="492">
        <v>1872.1651658960009</v>
      </c>
      <c r="E25" s="486"/>
    </row>
    <row r="26" spans="2:5" ht="34.200000000000003" x14ac:dyDescent="0.25">
      <c r="C26" s="499" t="s">
        <v>443</v>
      </c>
      <c r="D26" s="500">
        <v>0.7235447237463315</v>
      </c>
      <c r="E26" s="25"/>
    </row>
    <row r="27" spans="2:5" ht="34.799999999999997" thickBot="1" x14ac:dyDescent="0.3">
      <c r="C27" s="496" t="s">
        <v>444</v>
      </c>
      <c r="D27" s="497">
        <v>0.12285240863880947</v>
      </c>
      <c r="E27" s="498"/>
    </row>
    <row r="30" spans="2:5" x14ac:dyDescent="0.25">
      <c r="C30" s="503"/>
    </row>
  </sheetData>
  <customSheetViews>
    <customSheetView guid="{80A75E33-4D87-4F83-AFC9-AA5279B2E196}" fitToPage="1" topLeftCell="A13">
      <selection activeCell="C35" sqref="C35"/>
      <pageMargins left="0.75" right="0.75" top="1" bottom="1" header="0.5" footer="0.5"/>
      <pageSetup paperSize="9" scale="79" orientation="portrait" r:id="rId1"/>
      <headerFooter alignWithMargins="0"/>
    </customSheetView>
    <customSheetView guid="{DC1A4EE8-8DA0-4EC2-BCFE-F62B7880A8AA}" fitToPage="1" showRuler="0" topLeftCell="A13">
      <selection activeCell="C35" sqref="C35"/>
      <pageMargins left="0.75" right="0.75" top="1" bottom="1" header="0.5" footer="0.5"/>
      <pageSetup paperSize="9" scale="79" orientation="portrait" r:id="rId2"/>
      <headerFooter alignWithMargins="0"/>
    </customSheetView>
    <customSheetView guid="{2600A3E7-A32D-4672-AD83-1E0E350CB11A}" fitToPage="1" showRuler="0" topLeftCell="A13">
      <selection activeCell="C35" sqref="C35"/>
      <pageMargins left="0.75" right="0.75" top="1" bottom="1" header="0.5" footer="0.5"/>
      <pageSetup paperSize="9" scale="79" orientation="portrait" r:id="rId3"/>
      <headerFooter alignWithMargins="0"/>
    </customSheetView>
  </customSheetViews>
  <phoneticPr fontId="4" type="noConversion"/>
  <pageMargins left="0.75" right="0.75" top="1" bottom="1" header="0.5" footer="0.5"/>
  <pageSetup paperSize="9" scale="79"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P14"/>
  <sheetViews>
    <sheetView workbookViewId="0">
      <selection activeCell="D26" sqref="D26"/>
    </sheetView>
  </sheetViews>
  <sheetFormatPr defaultRowHeight="13.2" x14ac:dyDescent="0.25"/>
  <cols>
    <col min="1" max="1" width="2.109375" customWidth="1"/>
    <col min="2" max="2" width="2.6640625" customWidth="1"/>
    <col min="3" max="3" width="25.109375" customWidth="1"/>
    <col min="4" max="23" width="9.33203125" bestFit="1" customWidth="1"/>
    <col min="24" max="24" width="10.109375" bestFit="1" customWidth="1"/>
    <col min="25" max="40" width="9.33203125" bestFit="1" customWidth="1"/>
    <col min="41" max="41" width="11.109375" customWidth="1"/>
    <col min="42" max="42" width="13.88671875" customWidth="1"/>
  </cols>
  <sheetData>
    <row r="1" spans="3:42" ht="13.8" thickBot="1" x14ac:dyDescent="0.3">
      <c r="C1" s="19" t="s">
        <v>252</v>
      </c>
    </row>
    <row r="2" spans="3:42" ht="83.25" customHeight="1" thickBot="1" x14ac:dyDescent="0.3">
      <c r="C2" s="1" t="s">
        <v>6</v>
      </c>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331</v>
      </c>
    </row>
    <row r="3" spans="3:42" x14ac:dyDescent="0.25">
      <c r="C3" s="105" t="s">
        <v>13</v>
      </c>
      <c r="D3" s="106"/>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8"/>
      <c r="AO3" s="109"/>
    </row>
    <row r="4" spans="3:42" ht="26.4" x14ac:dyDescent="0.25">
      <c r="C4" s="4" t="s">
        <v>46</v>
      </c>
      <c r="D4" s="169">
        <v>330</v>
      </c>
      <c r="E4" s="170">
        <v>118</v>
      </c>
      <c r="F4" s="170">
        <v>198</v>
      </c>
      <c r="G4" s="170">
        <v>11</v>
      </c>
      <c r="H4" s="170">
        <v>1</v>
      </c>
      <c r="I4" s="170">
        <v>2</v>
      </c>
      <c r="J4" s="171">
        <v>1598</v>
      </c>
      <c r="K4" s="170">
        <v>147</v>
      </c>
      <c r="L4" s="170">
        <v>424</v>
      </c>
      <c r="M4" s="170">
        <v>381</v>
      </c>
      <c r="N4" s="170">
        <v>214</v>
      </c>
      <c r="O4" s="170">
        <v>244</v>
      </c>
      <c r="P4" s="170">
        <v>188</v>
      </c>
      <c r="Q4" s="171">
        <v>1769</v>
      </c>
      <c r="R4" s="170">
        <v>520</v>
      </c>
      <c r="S4" s="170">
        <v>577</v>
      </c>
      <c r="T4" s="170">
        <v>99</v>
      </c>
      <c r="U4" s="170">
        <v>146</v>
      </c>
      <c r="V4" s="170">
        <v>257</v>
      </c>
      <c r="W4" s="170">
        <v>170</v>
      </c>
      <c r="X4" s="171">
        <v>792</v>
      </c>
      <c r="Y4" s="170">
        <v>201</v>
      </c>
      <c r="Z4" s="170">
        <v>158</v>
      </c>
      <c r="AA4" s="170">
        <v>229</v>
      </c>
      <c r="AB4" s="170">
        <v>204</v>
      </c>
      <c r="AC4" s="171">
        <v>2555</v>
      </c>
      <c r="AD4" s="170">
        <v>461</v>
      </c>
      <c r="AE4" s="170">
        <v>341</v>
      </c>
      <c r="AF4" s="170">
        <v>175</v>
      </c>
      <c r="AG4" s="170">
        <v>109</v>
      </c>
      <c r="AH4" s="170">
        <v>184</v>
      </c>
      <c r="AI4" s="170">
        <v>142</v>
      </c>
      <c r="AJ4" s="170">
        <v>88</v>
      </c>
      <c r="AK4" s="170">
        <v>312</v>
      </c>
      <c r="AL4" s="170">
        <v>395</v>
      </c>
      <c r="AM4" s="170">
        <v>139</v>
      </c>
      <c r="AN4" s="172">
        <v>209</v>
      </c>
      <c r="AO4" s="173">
        <v>7044</v>
      </c>
      <c r="AP4" s="115"/>
    </row>
    <row r="5" spans="3:42" x14ac:dyDescent="0.25">
      <c r="C5" s="12" t="s">
        <v>18</v>
      </c>
      <c r="D5" s="116"/>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8"/>
      <c r="AO5" s="119"/>
    </row>
    <row r="6" spans="3:42" ht="26.4" x14ac:dyDescent="0.25">
      <c r="C6" s="4" t="s">
        <v>20</v>
      </c>
      <c r="D6" s="326"/>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8"/>
      <c r="AO6" s="329"/>
    </row>
    <row r="7" spans="3:42" ht="26.4" x14ac:dyDescent="0.25">
      <c r="C7" s="4" t="s">
        <v>36</v>
      </c>
      <c r="D7" s="122">
        <v>461.99999999999994</v>
      </c>
      <c r="E7" s="123">
        <v>165.2</v>
      </c>
      <c r="F7" s="123">
        <v>277.2</v>
      </c>
      <c r="G7" s="123">
        <v>15.399999999999999</v>
      </c>
      <c r="H7" s="123">
        <v>1.4</v>
      </c>
      <c r="I7" s="123">
        <v>2.8</v>
      </c>
      <c r="J7" s="124">
        <v>2237.1999999999994</v>
      </c>
      <c r="K7" s="123">
        <v>205.79999999999998</v>
      </c>
      <c r="L7" s="123">
        <v>593.59999999999991</v>
      </c>
      <c r="M7" s="123">
        <v>533.4</v>
      </c>
      <c r="N7" s="123">
        <v>299.59999999999997</v>
      </c>
      <c r="O7" s="123">
        <v>341.59999999999997</v>
      </c>
      <c r="P7" s="123">
        <v>263.2</v>
      </c>
      <c r="Q7" s="124">
        <v>2476.5999999999995</v>
      </c>
      <c r="R7" s="123">
        <v>728</v>
      </c>
      <c r="S7" s="123">
        <v>807.8</v>
      </c>
      <c r="T7" s="123">
        <v>138.6</v>
      </c>
      <c r="U7" s="123">
        <v>204.39999999999998</v>
      </c>
      <c r="V7" s="123">
        <v>359.79999999999995</v>
      </c>
      <c r="W7" s="123">
        <v>237.99999999999997</v>
      </c>
      <c r="X7" s="124">
        <v>1108.8</v>
      </c>
      <c r="Y7" s="123">
        <v>281.39999999999998</v>
      </c>
      <c r="Z7" s="123">
        <v>221.2</v>
      </c>
      <c r="AA7" s="123">
        <v>320.59999999999997</v>
      </c>
      <c r="AB7" s="123">
        <v>285.59999999999997</v>
      </c>
      <c r="AC7" s="124">
        <v>3576.9999999999991</v>
      </c>
      <c r="AD7" s="123">
        <v>645.4</v>
      </c>
      <c r="AE7" s="123">
        <v>477.4</v>
      </c>
      <c r="AF7" s="123">
        <v>244.99999999999997</v>
      </c>
      <c r="AG7" s="123">
        <v>152.6</v>
      </c>
      <c r="AH7" s="123">
        <v>257.59999999999997</v>
      </c>
      <c r="AI7" s="123">
        <v>198.79999999999998</v>
      </c>
      <c r="AJ7" s="123">
        <v>123.19999999999999</v>
      </c>
      <c r="AK7" s="123">
        <v>436.79999999999995</v>
      </c>
      <c r="AL7" s="123">
        <v>553</v>
      </c>
      <c r="AM7" s="123">
        <v>194.6</v>
      </c>
      <c r="AN7" s="125">
        <v>292.59999999999997</v>
      </c>
      <c r="AO7" s="126">
        <v>9861.5999999999985</v>
      </c>
      <c r="AP7" s="127"/>
    </row>
    <row r="8" spans="3:42" x14ac:dyDescent="0.25">
      <c r="C8" s="4" t="s">
        <v>35</v>
      </c>
      <c r="D8" s="122">
        <v>330</v>
      </c>
      <c r="E8" s="123">
        <v>118</v>
      </c>
      <c r="F8" s="123">
        <v>198</v>
      </c>
      <c r="G8" s="123">
        <v>11</v>
      </c>
      <c r="H8" s="123">
        <v>1</v>
      </c>
      <c r="I8" s="123">
        <v>2</v>
      </c>
      <c r="J8" s="124">
        <v>1598</v>
      </c>
      <c r="K8" s="123">
        <v>147</v>
      </c>
      <c r="L8" s="123">
        <v>424</v>
      </c>
      <c r="M8" s="123">
        <v>381</v>
      </c>
      <c r="N8" s="123">
        <v>214</v>
      </c>
      <c r="O8" s="123">
        <v>244</v>
      </c>
      <c r="P8" s="123">
        <v>188</v>
      </c>
      <c r="Q8" s="124">
        <v>1769</v>
      </c>
      <c r="R8" s="123">
        <v>520</v>
      </c>
      <c r="S8" s="123">
        <v>577</v>
      </c>
      <c r="T8" s="123">
        <v>99</v>
      </c>
      <c r="U8" s="123">
        <v>146</v>
      </c>
      <c r="V8" s="123">
        <v>257</v>
      </c>
      <c r="W8" s="123">
        <v>170</v>
      </c>
      <c r="X8" s="124">
        <v>792</v>
      </c>
      <c r="Y8" s="123">
        <v>201</v>
      </c>
      <c r="Z8" s="123">
        <v>158</v>
      </c>
      <c r="AA8" s="123">
        <v>229</v>
      </c>
      <c r="AB8" s="123">
        <v>204</v>
      </c>
      <c r="AC8" s="124">
        <v>2555</v>
      </c>
      <c r="AD8" s="123">
        <v>461</v>
      </c>
      <c r="AE8" s="123">
        <v>341</v>
      </c>
      <c r="AF8" s="123">
        <v>175</v>
      </c>
      <c r="AG8" s="123">
        <v>109</v>
      </c>
      <c r="AH8" s="123">
        <v>184</v>
      </c>
      <c r="AI8" s="123">
        <v>142</v>
      </c>
      <c r="AJ8" s="123">
        <v>88</v>
      </c>
      <c r="AK8" s="123">
        <v>312</v>
      </c>
      <c r="AL8" s="123">
        <v>395</v>
      </c>
      <c r="AM8" s="123">
        <v>139</v>
      </c>
      <c r="AN8" s="125">
        <v>209</v>
      </c>
      <c r="AO8" s="114">
        <v>7044</v>
      </c>
      <c r="AP8" s="127"/>
    </row>
    <row r="9" spans="3:42" ht="26.4" x14ac:dyDescent="0.25">
      <c r="C9" s="4" t="s">
        <v>21</v>
      </c>
      <c r="D9" s="326"/>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8"/>
      <c r="AO9" s="329"/>
      <c r="AP9" s="128"/>
    </row>
    <row r="10" spans="3:42" ht="26.4" x14ac:dyDescent="0.25">
      <c r="C10" s="4" t="s">
        <v>36</v>
      </c>
      <c r="D10" s="129">
        <v>106260</v>
      </c>
      <c r="E10" s="130">
        <v>37996</v>
      </c>
      <c r="F10" s="130">
        <v>63755.999999999993</v>
      </c>
      <c r="G10" s="130">
        <v>3542</v>
      </c>
      <c r="H10" s="130">
        <v>322</v>
      </c>
      <c r="I10" s="130">
        <v>644</v>
      </c>
      <c r="J10" s="131">
        <v>514556</v>
      </c>
      <c r="K10" s="130">
        <v>47334</v>
      </c>
      <c r="L10" s="130">
        <v>136528</v>
      </c>
      <c r="M10" s="130">
        <v>122681.99999999999</v>
      </c>
      <c r="N10" s="130">
        <v>68908</v>
      </c>
      <c r="O10" s="130">
        <v>78568</v>
      </c>
      <c r="P10" s="130">
        <v>60535.999999999993</v>
      </c>
      <c r="Q10" s="131">
        <v>569618</v>
      </c>
      <c r="R10" s="130">
        <v>167440</v>
      </c>
      <c r="S10" s="130">
        <v>185794</v>
      </c>
      <c r="T10" s="130">
        <v>31877.999999999996</v>
      </c>
      <c r="U10" s="130">
        <v>47012</v>
      </c>
      <c r="V10" s="130">
        <v>82754</v>
      </c>
      <c r="W10" s="130">
        <v>54740</v>
      </c>
      <c r="X10" s="131">
        <v>255024</v>
      </c>
      <c r="Y10" s="130">
        <v>64721.999999999993</v>
      </c>
      <c r="Z10" s="130">
        <v>50876</v>
      </c>
      <c r="AA10" s="130">
        <v>73738</v>
      </c>
      <c r="AB10" s="130">
        <v>65688</v>
      </c>
      <c r="AC10" s="131">
        <v>822710</v>
      </c>
      <c r="AD10" s="130">
        <v>148442</v>
      </c>
      <c r="AE10" s="130">
        <v>109802</v>
      </c>
      <c r="AF10" s="130">
        <v>56350</v>
      </c>
      <c r="AG10" s="130">
        <v>35098</v>
      </c>
      <c r="AH10" s="130">
        <v>59247.999999999993</v>
      </c>
      <c r="AI10" s="130">
        <v>45724</v>
      </c>
      <c r="AJ10" s="130">
        <v>28336</v>
      </c>
      <c r="AK10" s="130">
        <v>100464</v>
      </c>
      <c r="AL10" s="130">
        <v>127189.99999999999</v>
      </c>
      <c r="AM10" s="130">
        <v>44758</v>
      </c>
      <c r="AN10" s="132">
        <v>67298</v>
      </c>
      <c r="AO10" s="133">
        <v>2268168</v>
      </c>
      <c r="AP10" s="134"/>
    </row>
    <row r="11" spans="3:42" x14ac:dyDescent="0.25">
      <c r="C11" s="4" t="s">
        <v>35</v>
      </c>
      <c r="D11" s="129">
        <v>75900</v>
      </c>
      <c r="E11" s="130">
        <v>27140</v>
      </c>
      <c r="F11" s="130">
        <v>45540</v>
      </c>
      <c r="G11" s="130">
        <v>2530</v>
      </c>
      <c r="H11" s="130">
        <v>230</v>
      </c>
      <c r="I11" s="130">
        <v>460</v>
      </c>
      <c r="J11" s="131">
        <v>367540</v>
      </c>
      <c r="K11" s="130">
        <v>33810</v>
      </c>
      <c r="L11" s="130">
        <v>97520</v>
      </c>
      <c r="M11" s="130">
        <v>87630</v>
      </c>
      <c r="N11" s="130">
        <v>49220</v>
      </c>
      <c r="O11" s="130">
        <v>56120</v>
      </c>
      <c r="P11" s="130">
        <v>43240</v>
      </c>
      <c r="Q11" s="131">
        <v>406870</v>
      </c>
      <c r="R11" s="130">
        <v>119600</v>
      </c>
      <c r="S11" s="130">
        <v>132710</v>
      </c>
      <c r="T11" s="130">
        <v>22770</v>
      </c>
      <c r="U11" s="130">
        <v>33580</v>
      </c>
      <c r="V11" s="130">
        <v>59110</v>
      </c>
      <c r="W11" s="130">
        <v>39100</v>
      </c>
      <c r="X11" s="131">
        <v>182160</v>
      </c>
      <c r="Y11" s="130">
        <v>46230</v>
      </c>
      <c r="Z11" s="130">
        <v>36340</v>
      </c>
      <c r="AA11" s="130">
        <v>52670</v>
      </c>
      <c r="AB11" s="130">
        <v>46920</v>
      </c>
      <c r="AC11" s="131">
        <v>587650</v>
      </c>
      <c r="AD11" s="130">
        <v>106030</v>
      </c>
      <c r="AE11" s="130">
        <v>78430</v>
      </c>
      <c r="AF11" s="130">
        <v>40250</v>
      </c>
      <c r="AG11" s="130">
        <v>25070</v>
      </c>
      <c r="AH11" s="130">
        <v>42320</v>
      </c>
      <c r="AI11" s="130">
        <v>32660</v>
      </c>
      <c r="AJ11" s="130">
        <v>20240</v>
      </c>
      <c r="AK11" s="130">
        <v>71760</v>
      </c>
      <c r="AL11" s="130">
        <v>90850</v>
      </c>
      <c r="AM11" s="130">
        <v>31970</v>
      </c>
      <c r="AN11" s="132">
        <v>48070</v>
      </c>
      <c r="AO11" s="133">
        <v>1620120</v>
      </c>
      <c r="AP11" s="134"/>
    </row>
    <row r="12" spans="3:42" ht="26.4" x14ac:dyDescent="0.25">
      <c r="C12" s="4" t="s">
        <v>22</v>
      </c>
      <c r="D12" s="326"/>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8"/>
      <c r="AO12" s="330"/>
    </row>
    <row r="13" spans="3:42" x14ac:dyDescent="0.25">
      <c r="C13" s="4" t="s">
        <v>251</v>
      </c>
      <c r="D13" s="867">
        <v>1.8900668396364198E-3</v>
      </c>
      <c r="E13" s="46">
        <v>2.8359249200894036E-3</v>
      </c>
      <c r="F13" s="46">
        <v>1.9443598833384071E-3</v>
      </c>
      <c r="G13" s="46">
        <v>9.1529372607755037E-4</v>
      </c>
      <c r="H13" s="46">
        <v>1.0173974972021569E-4</v>
      </c>
      <c r="I13" s="46">
        <v>2.1486892995272884E-4</v>
      </c>
      <c r="J13" s="868">
        <v>3.695626533580942E-3</v>
      </c>
      <c r="K13" s="46">
        <v>3.7493304767005891E-3</v>
      </c>
      <c r="L13" s="46">
        <v>4.0896245068819505E-3</v>
      </c>
      <c r="M13" s="46">
        <v>3.6715813819022838E-3</v>
      </c>
      <c r="N13" s="46">
        <v>3.3034887310898426E-3</v>
      </c>
      <c r="O13" s="46">
        <v>4.825185888308812E-3</v>
      </c>
      <c r="P13" s="46">
        <v>2.6704166134003779E-3</v>
      </c>
      <c r="Q13" s="868">
        <v>3.025596995269191E-3</v>
      </c>
      <c r="R13" s="46">
        <v>3.2243263018217443E-3</v>
      </c>
      <c r="S13" s="46">
        <v>2.6204046413406297E-3</v>
      </c>
      <c r="T13" s="46">
        <v>2.8069180606747944E-3</v>
      </c>
      <c r="U13" s="46">
        <v>3.4113743632880043E-3</v>
      </c>
      <c r="V13" s="46">
        <v>3.5129445856912438E-3</v>
      </c>
      <c r="W13" s="46">
        <v>3.2702999057384143E-3</v>
      </c>
      <c r="X13" s="868">
        <v>3.3607454744506962E-3</v>
      </c>
      <c r="Y13" s="46">
        <v>3.2416217785375609E-3</v>
      </c>
      <c r="Z13" s="46">
        <v>2.9410669744238858E-3</v>
      </c>
      <c r="AA13" s="46">
        <v>4.4443581880992122E-3</v>
      </c>
      <c r="AB13" s="46">
        <v>2.982107355864811E-3</v>
      </c>
      <c r="AC13" s="868">
        <v>2.7470637060738601E-3</v>
      </c>
      <c r="AD13" s="46">
        <v>1.6336163517555174E-3</v>
      </c>
      <c r="AE13" s="46">
        <v>4.3135072229109218E-3</v>
      </c>
      <c r="AF13" s="46">
        <v>4.8617863592165574E-3</v>
      </c>
      <c r="AG13" s="46">
        <v>2.9861377458769382E-3</v>
      </c>
      <c r="AH13" s="46">
        <v>4.2780748663101605E-3</v>
      </c>
      <c r="AI13" s="46">
        <v>3.4152676896435615E-3</v>
      </c>
      <c r="AJ13" s="46">
        <v>3.8339214917439985E-3</v>
      </c>
      <c r="AK13" s="46">
        <v>2.1537293342077106E-3</v>
      </c>
      <c r="AL13" s="46">
        <v>2.878421313434576E-3</v>
      </c>
      <c r="AM13" s="46">
        <v>3.6532800672834315E-3</v>
      </c>
      <c r="AN13" s="869">
        <v>3.0442065399461072E-3</v>
      </c>
      <c r="AO13" s="321">
        <v>2.9880072485899863E-3</v>
      </c>
    </row>
    <row r="14" spans="3:42" ht="27" thickBot="1" x14ac:dyDescent="0.3">
      <c r="C14" s="136" t="s">
        <v>34</v>
      </c>
      <c r="D14" s="870">
        <v>5.076923076923077E-3</v>
      </c>
      <c r="E14" s="871">
        <v>7.8666666666666659E-3</v>
      </c>
      <c r="F14" s="871">
        <v>5.3513513513513515E-3</v>
      </c>
      <c r="G14" s="871">
        <v>1.8333333333333333E-3</v>
      </c>
      <c r="H14" s="871">
        <v>3.3333333333333332E-4</v>
      </c>
      <c r="I14" s="871">
        <v>5.0000000000000001E-4</v>
      </c>
      <c r="J14" s="872">
        <v>1.2387596899224806E-2</v>
      </c>
      <c r="K14" s="871">
        <v>1.1307692307692309E-2</v>
      </c>
      <c r="L14" s="871">
        <v>1.7666666666666667E-2</v>
      </c>
      <c r="M14" s="871">
        <v>1.0297297297297297E-2</v>
      </c>
      <c r="N14" s="871">
        <v>1.0699999999999999E-2</v>
      </c>
      <c r="O14" s="871">
        <v>1.6266666666666665E-2</v>
      </c>
      <c r="P14" s="871">
        <v>9.4000000000000004E-3</v>
      </c>
      <c r="Q14" s="872">
        <v>1.133974358974359E-2</v>
      </c>
      <c r="R14" s="871">
        <v>1.1818181818181818E-2</v>
      </c>
      <c r="S14" s="871">
        <v>1.154E-2</v>
      </c>
      <c r="T14" s="871">
        <v>1.0999999999999999E-2</v>
      </c>
      <c r="U14" s="871">
        <v>1.3272727272727273E-2</v>
      </c>
      <c r="V14" s="871">
        <v>1.1173913043478262E-2</v>
      </c>
      <c r="W14" s="871">
        <v>8.9473684210526309E-3</v>
      </c>
      <c r="X14" s="872">
        <v>1.0285714285714285E-2</v>
      </c>
      <c r="Y14" s="871">
        <v>1.0578947368421052E-2</v>
      </c>
      <c r="Z14" s="871">
        <v>9.2941176470588242E-3</v>
      </c>
      <c r="AA14" s="871">
        <v>1.5266666666666666E-2</v>
      </c>
      <c r="AB14" s="871">
        <v>7.8461538461538465E-3</v>
      </c>
      <c r="AC14" s="872">
        <v>1.1305309734513274E-2</v>
      </c>
      <c r="AD14" s="871">
        <v>7.435483870967742E-3</v>
      </c>
      <c r="AE14" s="871">
        <v>2.6230769230769231E-2</v>
      </c>
      <c r="AF14" s="871">
        <v>1.9444444444444445E-2</v>
      </c>
      <c r="AG14" s="871">
        <v>1.09E-2</v>
      </c>
      <c r="AH14" s="871">
        <v>1.6727272727272726E-2</v>
      </c>
      <c r="AI14" s="871">
        <v>1.5777777777777779E-2</v>
      </c>
      <c r="AJ14" s="871">
        <v>2.9333333333333333E-2</v>
      </c>
      <c r="AK14" s="871">
        <v>8.432432432432432E-3</v>
      </c>
      <c r="AL14" s="871">
        <v>8.7777777777777784E-3</v>
      </c>
      <c r="AM14" s="871">
        <v>1.1583333333333333E-2</v>
      </c>
      <c r="AN14" s="873">
        <v>1.3933333333333334E-2</v>
      </c>
      <c r="AO14" s="874">
        <v>1.0787136294027565E-2</v>
      </c>
    </row>
  </sheetData>
  <customSheetViews>
    <customSheetView guid="{80A75E33-4D87-4F83-AFC9-AA5279B2E196}">
      <selection activeCell="R11" sqref="R11"/>
      <pageMargins left="0.75" right="0.75" top="1" bottom="1" header="0.5" footer="0.5"/>
      <pageSetup paperSize="9" scale="62" fitToWidth="2" orientation="landscape" r:id="rId1"/>
      <headerFooter alignWithMargins="0"/>
    </customSheetView>
    <customSheetView guid="{DC1A4EE8-8DA0-4EC2-BCFE-F62B7880A8AA}" showRuler="0">
      <selection activeCell="R11" sqref="R11"/>
      <pageMargins left="0.75" right="0.75" top="1" bottom="1" header="0.5" footer="0.5"/>
      <pageSetup paperSize="9" scale="62" fitToWidth="2" orientation="landscape" r:id="rId2"/>
      <headerFooter alignWithMargins="0"/>
    </customSheetView>
    <customSheetView guid="{2600A3E7-A32D-4672-AD83-1E0E350CB11A}" showRuler="0">
      <selection activeCell="R11" sqref="R11"/>
      <pageMargins left="0.75" right="0.75" top="1" bottom="1" header="0.5" footer="0.5"/>
      <pageSetup paperSize="9" scale="62" fitToWidth="2"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67" fitToWidth="2"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F7" sqref="F7"/>
    </sheetView>
  </sheetViews>
  <sheetFormatPr defaultRowHeight="13.2" x14ac:dyDescent="0.25"/>
  <cols>
    <col min="3" max="3" width="25.109375" customWidth="1"/>
    <col min="4" max="4" width="18.33203125" customWidth="1"/>
    <col min="5" max="5" width="48.44140625" customWidth="1"/>
    <col min="6" max="6" width="18.44140625" customWidth="1"/>
  </cols>
  <sheetData>
    <row r="1" spans="1:5" x14ac:dyDescent="0.25">
      <c r="A1" s="19" t="s">
        <v>264</v>
      </c>
      <c r="C1" s="19" t="s">
        <v>263</v>
      </c>
    </row>
    <row r="2" spans="1:5" ht="13.8" thickBot="1" x14ac:dyDescent="0.3"/>
    <row r="3" spans="1:5" x14ac:dyDescent="0.25">
      <c r="C3" s="1" t="s">
        <v>6</v>
      </c>
      <c r="D3" s="2" t="s">
        <v>7</v>
      </c>
      <c r="E3" s="3" t="s">
        <v>8</v>
      </c>
    </row>
    <row r="4" spans="1:5" x14ac:dyDescent="0.25">
      <c r="C4" s="6" t="s">
        <v>9</v>
      </c>
      <c r="D4" s="7"/>
      <c r="E4" s="8"/>
    </row>
    <row r="5" spans="1:5" ht="39.6" x14ac:dyDescent="0.25">
      <c r="C5" s="4" t="s">
        <v>10</v>
      </c>
      <c r="D5" s="20">
        <v>5208000</v>
      </c>
      <c r="E5" s="25" t="s">
        <v>424</v>
      </c>
    </row>
    <row r="6" spans="1:5" ht="26.4" x14ac:dyDescent="0.25">
      <c r="C6" s="4" t="s">
        <v>11</v>
      </c>
      <c r="D6" s="39">
        <v>221320</v>
      </c>
      <c r="E6" s="25"/>
    </row>
    <row r="7" spans="1:5" ht="26.4" x14ac:dyDescent="0.25">
      <c r="C7" s="4" t="s">
        <v>12</v>
      </c>
      <c r="D7" s="39">
        <v>32599312</v>
      </c>
      <c r="E7" s="25"/>
    </row>
    <row r="8" spans="1:5" ht="26.4" x14ac:dyDescent="0.25">
      <c r="C8" s="4" t="s">
        <v>29</v>
      </c>
      <c r="D8" s="39">
        <v>5373200</v>
      </c>
      <c r="E8" s="25" t="s">
        <v>517</v>
      </c>
    </row>
    <row r="9" spans="1:5" x14ac:dyDescent="0.25">
      <c r="C9" s="4" t="s">
        <v>42</v>
      </c>
      <c r="D9" s="20">
        <v>27226112</v>
      </c>
      <c r="E9" s="25" t="s">
        <v>43</v>
      </c>
    </row>
    <row r="10" spans="1:5" x14ac:dyDescent="0.25">
      <c r="C10" s="9" t="s">
        <v>13</v>
      </c>
      <c r="D10" s="10"/>
      <c r="E10" s="26"/>
    </row>
    <row r="11" spans="1:5" ht="26.4" x14ac:dyDescent="0.25">
      <c r="C11" s="4" t="s">
        <v>14</v>
      </c>
      <c r="D11" s="21"/>
      <c r="E11" s="25" t="s">
        <v>47</v>
      </c>
    </row>
    <row r="12" spans="1:5" ht="26.4" x14ac:dyDescent="0.25">
      <c r="C12" s="4" t="s">
        <v>46</v>
      </c>
      <c r="D12" s="24">
        <v>12512</v>
      </c>
      <c r="E12" s="25" t="s">
        <v>281</v>
      </c>
    </row>
    <row r="13" spans="1:5" x14ac:dyDescent="0.25">
      <c r="C13" s="12" t="s">
        <v>18</v>
      </c>
      <c r="D13" s="13"/>
      <c r="E13" s="28"/>
    </row>
    <row r="14" spans="1:5" ht="26.4" x14ac:dyDescent="0.25">
      <c r="C14" s="4" t="s">
        <v>20</v>
      </c>
      <c r="D14" s="23"/>
      <c r="E14" s="27"/>
    </row>
    <row r="15" spans="1:5" ht="39.6" x14ac:dyDescent="0.25">
      <c r="C15" s="4" t="s">
        <v>36</v>
      </c>
      <c r="D15" s="24">
        <v>17516.8</v>
      </c>
      <c r="E15" s="25" t="s">
        <v>49</v>
      </c>
    </row>
    <row r="16" spans="1:5" x14ac:dyDescent="0.25">
      <c r="C16" s="4" t="s">
        <v>35</v>
      </c>
      <c r="D16" s="18">
        <v>12512</v>
      </c>
      <c r="E16" s="25" t="s">
        <v>48</v>
      </c>
    </row>
    <row r="17" spans="3:5" ht="26.4" x14ac:dyDescent="0.25">
      <c r="C17" s="4" t="s">
        <v>21</v>
      </c>
      <c r="D17" s="23"/>
      <c r="E17" s="27"/>
    </row>
    <row r="18" spans="3:5" ht="39.6" x14ac:dyDescent="0.25">
      <c r="C18" s="4" t="s">
        <v>36</v>
      </c>
      <c r="D18" s="39">
        <v>4028863.9999999995</v>
      </c>
      <c r="E18" s="25" t="s">
        <v>49</v>
      </c>
    </row>
    <row r="19" spans="3:5" x14ac:dyDescent="0.25">
      <c r="C19" s="4" t="s">
        <v>35</v>
      </c>
      <c r="D19" s="39">
        <v>2877760</v>
      </c>
      <c r="E19" s="25" t="s">
        <v>50</v>
      </c>
    </row>
    <row r="20" spans="3:5" ht="26.4" x14ac:dyDescent="0.25">
      <c r="C20" s="4" t="s">
        <v>22</v>
      </c>
      <c r="D20" s="23"/>
      <c r="E20" s="27"/>
    </row>
    <row r="21" spans="3:5" ht="39.6" x14ac:dyDescent="0.25">
      <c r="C21" s="4" t="s">
        <v>33</v>
      </c>
      <c r="D21" s="46">
        <v>5.2837056884716656E-3</v>
      </c>
      <c r="E21" s="25" t="s">
        <v>52</v>
      </c>
    </row>
    <row r="22" spans="3:5" ht="26.4" x14ac:dyDescent="0.25">
      <c r="C22" s="4" t="s">
        <v>34</v>
      </c>
      <c r="D22" s="46">
        <v>1.9160796324655435E-2</v>
      </c>
      <c r="E22" s="25" t="s">
        <v>51</v>
      </c>
    </row>
    <row r="23" spans="3:5" x14ac:dyDescent="0.25">
      <c r="C23" s="15" t="s">
        <v>23</v>
      </c>
      <c r="D23" s="16"/>
      <c r="E23" s="29"/>
    </row>
    <row r="24" spans="3:5" ht="34.200000000000003" x14ac:dyDescent="0.25">
      <c r="C24" s="499" t="s">
        <v>441</v>
      </c>
      <c r="D24" s="494">
        <v>306.74552429667523</v>
      </c>
      <c r="E24" s="25"/>
    </row>
    <row r="25" spans="3:5" ht="22.8" x14ac:dyDescent="0.25">
      <c r="C25" s="499" t="s">
        <v>442</v>
      </c>
      <c r="D25" s="492">
        <v>1861.0312385823895</v>
      </c>
      <c r="E25" s="486"/>
    </row>
    <row r="26" spans="3:5" ht="34.200000000000003" x14ac:dyDescent="0.25">
      <c r="C26" s="506" t="s">
        <v>443</v>
      </c>
      <c r="D26" s="500">
        <v>0.74980719124544026</v>
      </c>
      <c r="E26" s="25"/>
    </row>
    <row r="27" spans="3:5" ht="34.799999999999997" thickBot="1" x14ac:dyDescent="0.3">
      <c r="C27" s="496" t="s">
        <v>444</v>
      </c>
      <c r="D27" s="497">
        <v>0.12358739350081988</v>
      </c>
      <c r="E27" s="498"/>
    </row>
  </sheetData>
  <customSheetViews>
    <customSheetView guid="{80A75E33-4D87-4F83-AFC9-AA5279B2E196}" fitToPage="1" topLeftCell="A10">
      <selection activeCell="F26" sqref="F26"/>
      <pageMargins left="0.75" right="0.75" top="1" bottom="1" header="0.5" footer="0.5"/>
      <pageSetup paperSize="9" scale="79" orientation="portrait" r:id="rId1"/>
      <headerFooter alignWithMargins="0"/>
    </customSheetView>
    <customSheetView guid="{DC1A4EE8-8DA0-4EC2-BCFE-F62B7880A8AA}" fitToPage="1" showRuler="0" topLeftCell="A10">
      <selection activeCell="F26" sqref="F26"/>
      <pageMargins left="0.75" right="0.75" top="1" bottom="1" header="0.5" footer="0.5"/>
      <pageSetup paperSize="9" scale="79" orientation="portrait" r:id="rId2"/>
      <headerFooter alignWithMargins="0"/>
    </customSheetView>
    <customSheetView guid="{2600A3E7-A32D-4672-AD83-1E0E350CB11A}" fitToPage="1" showRuler="0" topLeftCell="A10">
      <selection activeCell="F26" sqref="F26"/>
      <pageMargins left="0.75" right="0.75" top="1" bottom="1" header="0.5" footer="0.5"/>
      <pageSetup paperSize="9" scale="79" orientation="portrait" r:id="rId3"/>
      <headerFooter alignWithMargins="0"/>
    </customSheetView>
  </customSheetViews>
  <phoneticPr fontId="4" type="noConversion"/>
  <pageMargins left="0.75" right="0.75" top="1" bottom="1" header="0.5" footer="0.5"/>
  <pageSetup paperSize="9" scale="79"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P17"/>
  <sheetViews>
    <sheetView workbookViewId="0">
      <selection activeCell="I21" sqref="I21"/>
    </sheetView>
  </sheetViews>
  <sheetFormatPr defaultRowHeight="13.2" x14ac:dyDescent="0.25"/>
  <cols>
    <col min="1" max="1" width="2.109375" customWidth="1"/>
    <col min="2" max="2" width="2.6640625" customWidth="1"/>
    <col min="3" max="3" width="25.109375" customWidth="1"/>
    <col min="4" max="16" width="9.33203125" bestFit="1" customWidth="1"/>
    <col min="17" max="17" width="10.44140625" customWidth="1"/>
    <col min="18" max="23" width="9.33203125" bestFit="1" customWidth="1"/>
    <col min="24" max="24" width="10.109375" bestFit="1" customWidth="1"/>
    <col min="25" max="28" width="9.33203125" bestFit="1" customWidth="1"/>
    <col min="29" max="29" width="10.88671875" customWidth="1"/>
    <col min="30" max="40" width="9.33203125" bestFit="1" customWidth="1"/>
    <col min="41" max="41" width="11.109375" customWidth="1"/>
    <col min="42" max="42" width="13.88671875" customWidth="1"/>
  </cols>
  <sheetData>
    <row r="1" spans="3:42" ht="13.8" thickBot="1" x14ac:dyDescent="0.3">
      <c r="C1" s="19" t="s">
        <v>556</v>
      </c>
    </row>
    <row r="2" spans="3:42" ht="83.25" customHeight="1" thickBot="1" x14ac:dyDescent="0.3">
      <c r="C2" s="1" t="s">
        <v>6</v>
      </c>
      <c r="D2" s="258" t="s">
        <v>190</v>
      </c>
      <c r="E2" s="288" t="s">
        <v>333</v>
      </c>
      <c r="F2" s="259" t="s">
        <v>334</v>
      </c>
      <c r="G2" s="259" t="s">
        <v>335</v>
      </c>
      <c r="H2" s="259" t="s">
        <v>336</v>
      </c>
      <c r="I2" s="259" t="s">
        <v>337</v>
      </c>
      <c r="J2" s="260" t="s">
        <v>196</v>
      </c>
      <c r="K2" s="259" t="s">
        <v>290</v>
      </c>
      <c r="L2" s="259" t="s">
        <v>338</v>
      </c>
      <c r="M2" s="259" t="s">
        <v>339</v>
      </c>
      <c r="N2" s="259" t="s">
        <v>340</v>
      </c>
      <c r="O2" s="259" t="s">
        <v>341</v>
      </c>
      <c r="P2" s="259" t="s">
        <v>342</v>
      </c>
      <c r="Q2" s="260" t="s">
        <v>203</v>
      </c>
      <c r="R2" s="259" t="s">
        <v>343</v>
      </c>
      <c r="S2" s="259" t="s">
        <v>344</v>
      </c>
      <c r="T2" s="259" t="s">
        <v>289</v>
      </c>
      <c r="U2" s="259" t="s">
        <v>345</v>
      </c>
      <c r="V2" s="259" t="s">
        <v>346</v>
      </c>
      <c r="W2" s="259" t="s">
        <v>347</v>
      </c>
      <c r="X2" s="260" t="s">
        <v>210</v>
      </c>
      <c r="Y2" s="259" t="s">
        <v>348</v>
      </c>
      <c r="Z2" s="259" t="s">
        <v>349</v>
      </c>
      <c r="AA2" s="259" t="s">
        <v>350</v>
      </c>
      <c r="AB2" s="259" t="s">
        <v>351</v>
      </c>
      <c r="AC2" s="260" t="s">
        <v>215</v>
      </c>
      <c r="AD2" s="259" t="s">
        <v>352</v>
      </c>
      <c r="AE2" s="259" t="s">
        <v>353</v>
      </c>
      <c r="AF2" s="259" t="s">
        <v>354</v>
      </c>
      <c r="AG2" s="259" t="s">
        <v>355</v>
      </c>
      <c r="AH2" s="259" t="s">
        <v>356</v>
      </c>
      <c r="AI2" s="259" t="s">
        <v>357</v>
      </c>
      <c r="AJ2" s="259" t="s">
        <v>358</v>
      </c>
      <c r="AK2" s="259" t="s">
        <v>359</v>
      </c>
      <c r="AL2" s="259" t="s">
        <v>360</v>
      </c>
      <c r="AM2" s="259" t="s">
        <v>361</v>
      </c>
      <c r="AN2" s="259" t="s">
        <v>362</v>
      </c>
      <c r="AO2" s="261" t="s">
        <v>331</v>
      </c>
    </row>
    <row r="3" spans="3:42" x14ac:dyDescent="0.25">
      <c r="C3" s="105" t="s">
        <v>13</v>
      </c>
      <c r="D3" s="106"/>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8"/>
      <c r="AO3" s="109"/>
    </row>
    <row r="4" spans="3:42" ht="26.4" x14ac:dyDescent="0.25">
      <c r="C4" s="4" t="s">
        <v>262</v>
      </c>
      <c r="D4" s="110">
        <v>471</v>
      </c>
      <c r="E4" s="111">
        <v>154</v>
      </c>
      <c r="F4" s="111">
        <v>284</v>
      </c>
      <c r="G4" s="111">
        <v>22</v>
      </c>
      <c r="H4" s="111">
        <v>0</v>
      </c>
      <c r="I4" s="111">
        <v>11</v>
      </c>
      <c r="J4" s="112">
        <v>2632</v>
      </c>
      <c r="K4" s="111">
        <v>191</v>
      </c>
      <c r="L4" s="111">
        <v>723</v>
      </c>
      <c r="M4" s="111">
        <v>645</v>
      </c>
      <c r="N4" s="111">
        <v>322</v>
      </c>
      <c r="O4" s="111">
        <v>422</v>
      </c>
      <c r="P4" s="111">
        <v>329</v>
      </c>
      <c r="Q4" s="112">
        <v>4002</v>
      </c>
      <c r="R4" s="111">
        <v>1202</v>
      </c>
      <c r="S4" s="111">
        <v>1335</v>
      </c>
      <c r="T4" s="111">
        <v>306</v>
      </c>
      <c r="U4" s="111">
        <v>268</v>
      </c>
      <c r="V4" s="111">
        <v>677</v>
      </c>
      <c r="W4" s="111">
        <v>214</v>
      </c>
      <c r="X4" s="112">
        <v>1645</v>
      </c>
      <c r="Y4" s="111">
        <v>450</v>
      </c>
      <c r="Z4" s="111">
        <v>425</v>
      </c>
      <c r="AA4" s="111">
        <v>499</v>
      </c>
      <c r="AB4" s="111">
        <v>271</v>
      </c>
      <c r="AC4" s="112">
        <v>6347</v>
      </c>
      <c r="AD4" s="111">
        <v>1139</v>
      </c>
      <c r="AE4" s="111">
        <v>813</v>
      </c>
      <c r="AF4" s="111">
        <v>437</v>
      </c>
      <c r="AG4" s="111">
        <v>220</v>
      </c>
      <c r="AH4" s="111">
        <v>387</v>
      </c>
      <c r="AI4" s="111">
        <v>289</v>
      </c>
      <c r="AJ4" s="111">
        <v>247</v>
      </c>
      <c r="AK4" s="111">
        <v>893</v>
      </c>
      <c r="AL4" s="111">
        <v>1008</v>
      </c>
      <c r="AM4" s="111">
        <v>297</v>
      </c>
      <c r="AN4" s="113">
        <v>617</v>
      </c>
      <c r="AO4" s="114">
        <v>15097</v>
      </c>
      <c r="AP4" s="138"/>
    </row>
    <row r="5" spans="3:42" x14ac:dyDescent="0.25">
      <c r="C5" s="4" t="s">
        <v>514</v>
      </c>
      <c r="D5" s="201">
        <v>383</v>
      </c>
      <c r="E5" s="202">
        <v>125</v>
      </c>
      <c r="F5" s="202">
        <v>236</v>
      </c>
      <c r="G5" s="202">
        <v>13</v>
      </c>
      <c r="H5" s="202">
        <v>0</v>
      </c>
      <c r="I5" s="202">
        <v>9</v>
      </c>
      <c r="J5" s="203">
        <v>2121</v>
      </c>
      <c r="K5" s="202">
        <v>156</v>
      </c>
      <c r="L5" s="202">
        <v>557</v>
      </c>
      <c r="M5" s="202">
        <v>519</v>
      </c>
      <c r="N5" s="202">
        <v>275</v>
      </c>
      <c r="O5" s="202">
        <v>357</v>
      </c>
      <c r="P5" s="202">
        <v>257</v>
      </c>
      <c r="Q5" s="203">
        <v>3226</v>
      </c>
      <c r="R5" s="202">
        <v>963</v>
      </c>
      <c r="S5" s="202">
        <v>1069</v>
      </c>
      <c r="T5" s="202">
        <v>251</v>
      </c>
      <c r="U5" s="202">
        <v>219</v>
      </c>
      <c r="V5" s="202">
        <v>540</v>
      </c>
      <c r="W5" s="202">
        <v>184</v>
      </c>
      <c r="X5" s="203">
        <v>1303</v>
      </c>
      <c r="Y5" s="202">
        <v>346</v>
      </c>
      <c r="Z5" s="202">
        <v>335</v>
      </c>
      <c r="AA5" s="202">
        <v>401</v>
      </c>
      <c r="AB5" s="202">
        <v>221</v>
      </c>
      <c r="AC5" s="203">
        <v>5036</v>
      </c>
      <c r="AD5" s="202">
        <v>870</v>
      </c>
      <c r="AE5" s="202">
        <v>632</v>
      </c>
      <c r="AF5" s="202">
        <v>356</v>
      </c>
      <c r="AG5" s="202">
        <v>174</v>
      </c>
      <c r="AH5" s="202">
        <v>320</v>
      </c>
      <c r="AI5" s="202">
        <v>247</v>
      </c>
      <c r="AJ5" s="202">
        <v>208</v>
      </c>
      <c r="AK5" s="202">
        <v>696</v>
      </c>
      <c r="AL5" s="202">
        <v>806</v>
      </c>
      <c r="AM5" s="202">
        <v>224</v>
      </c>
      <c r="AN5" s="204">
        <v>503</v>
      </c>
      <c r="AO5" s="205">
        <v>12069</v>
      </c>
      <c r="AP5" s="115"/>
    </row>
    <row r="6" spans="3:42" ht="26.4" x14ac:dyDescent="0.25">
      <c r="C6" s="4" t="s">
        <v>515</v>
      </c>
      <c r="D6" s="201">
        <v>11</v>
      </c>
      <c r="E6" s="202">
        <v>5</v>
      </c>
      <c r="F6" s="202">
        <v>6</v>
      </c>
      <c r="G6" s="202">
        <v>0</v>
      </c>
      <c r="H6" s="202">
        <v>0</v>
      </c>
      <c r="I6" s="202">
        <v>0</v>
      </c>
      <c r="J6" s="203">
        <v>88</v>
      </c>
      <c r="K6" s="202">
        <v>6</v>
      </c>
      <c r="L6" s="202">
        <v>24</v>
      </c>
      <c r="M6" s="202">
        <v>22</v>
      </c>
      <c r="N6" s="202">
        <v>7</v>
      </c>
      <c r="O6" s="202">
        <v>8</v>
      </c>
      <c r="P6" s="202">
        <v>21</v>
      </c>
      <c r="Q6" s="203">
        <v>121</v>
      </c>
      <c r="R6" s="202">
        <v>50</v>
      </c>
      <c r="S6" s="202">
        <v>47</v>
      </c>
      <c r="T6" s="202">
        <v>0</v>
      </c>
      <c r="U6" s="202">
        <v>4</v>
      </c>
      <c r="V6" s="202">
        <v>15</v>
      </c>
      <c r="W6" s="202">
        <v>5</v>
      </c>
      <c r="X6" s="203">
        <v>51</v>
      </c>
      <c r="Y6" s="202">
        <v>15</v>
      </c>
      <c r="Z6" s="202">
        <v>17</v>
      </c>
      <c r="AA6" s="202">
        <v>9</v>
      </c>
      <c r="AB6" s="202">
        <v>10</v>
      </c>
      <c r="AC6" s="203">
        <v>172</v>
      </c>
      <c r="AD6" s="202">
        <v>40</v>
      </c>
      <c r="AE6" s="202">
        <v>14</v>
      </c>
      <c r="AF6" s="202">
        <v>10</v>
      </c>
      <c r="AG6" s="202">
        <v>5</v>
      </c>
      <c r="AH6" s="202">
        <v>2</v>
      </c>
      <c r="AI6" s="202">
        <v>3</v>
      </c>
      <c r="AJ6" s="202">
        <v>8</v>
      </c>
      <c r="AK6" s="202">
        <v>38</v>
      </c>
      <c r="AL6" s="202">
        <v>29</v>
      </c>
      <c r="AM6" s="202">
        <v>12</v>
      </c>
      <c r="AN6" s="204">
        <v>11</v>
      </c>
      <c r="AO6" s="205">
        <v>443</v>
      </c>
    </row>
    <row r="7" spans="3:42" ht="26.4" x14ac:dyDescent="0.25">
      <c r="C7" s="4" t="s">
        <v>516</v>
      </c>
      <c r="D7" s="139">
        <v>394</v>
      </c>
      <c r="E7" s="140">
        <v>130</v>
      </c>
      <c r="F7" s="140">
        <v>242</v>
      </c>
      <c r="G7" s="140">
        <v>13</v>
      </c>
      <c r="H7" s="140">
        <v>0</v>
      </c>
      <c r="I7" s="140">
        <v>9</v>
      </c>
      <c r="J7" s="141">
        <v>2209</v>
      </c>
      <c r="K7" s="140">
        <v>162</v>
      </c>
      <c r="L7" s="140">
        <v>581</v>
      </c>
      <c r="M7" s="140">
        <v>541</v>
      </c>
      <c r="N7" s="140">
        <v>282</v>
      </c>
      <c r="O7" s="140">
        <v>365</v>
      </c>
      <c r="P7" s="140">
        <v>278</v>
      </c>
      <c r="Q7" s="141">
        <v>3347</v>
      </c>
      <c r="R7" s="140">
        <v>1013</v>
      </c>
      <c r="S7" s="140">
        <v>1116</v>
      </c>
      <c r="T7" s="140">
        <v>251</v>
      </c>
      <c r="U7" s="140">
        <v>223</v>
      </c>
      <c r="V7" s="140">
        <v>555</v>
      </c>
      <c r="W7" s="140">
        <v>189</v>
      </c>
      <c r="X7" s="141">
        <v>1354</v>
      </c>
      <c r="Y7" s="140">
        <v>361</v>
      </c>
      <c r="Z7" s="140">
        <v>352</v>
      </c>
      <c r="AA7" s="140">
        <v>410</v>
      </c>
      <c r="AB7" s="140">
        <v>231</v>
      </c>
      <c r="AC7" s="141">
        <v>5208</v>
      </c>
      <c r="AD7" s="140">
        <v>910</v>
      </c>
      <c r="AE7" s="140">
        <v>646</v>
      </c>
      <c r="AF7" s="140">
        <v>366</v>
      </c>
      <c r="AG7" s="140">
        <v>179</v>
      </c>
      <c r="AH7" s="140">
        <v>322</v>
      </c>
      <c r="AI7" s="140">
        <v>250</v>
      </c>
      <c r="AJ7" s="140">
        <v>216</v>
      </c>
      <c r="AK7" s="140">
        <v>734</v>
      </c>
      <c r="AL7" s="140">
        <v>835</v>
      </c>
      <c r="AM7" s="140">
        <v>236</v>
      </c>
      <c r="AN7" s="142">
        <v>514</v>
      </c>
      <c r="AO7" s="126">
        <v>12512</v>
      </c>
    </row>
    <row r="8" spans="3:42" x14ac:dyDescent="0.25">
      <c r="C8" s="12" t="s">
        <v>18</v>
      </c>
      <c r="D8" s="116"/>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8"/>
      <c r="AO8" s="119"/>
    </row>
    <row r="9" spans="3:42" ht="26.4" x14ac:dyDescent="0.25">
      <c r="C9" s="4" t="s">
        <v>20</v>
      </c>
      <c r="D9" s="326"/>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8"/>
      <c r="AO9" s="329"/>
    </row>
    <row r="10" spans="3:42" ht="26.4" x14ac:dyDescent="0.25">
      <c r="C10" s="4" t="s">
        <v>36</v>
      </c>
      <c r="D10" s="122">
        <v>551.6</v>
      </c>
      <c r="E10" s="123">
        <v>182</v>
      </c>
      <c r="F10" s="123">
        <v>338.79999999999995</v>
      </c>
      <c r="G10" s="123">
        <v>18.2</v>
      </c>
      <c r="H10" s="123">
        <v>0</v>
      </c>
      <c r="I10" s="123">
        <v>12.6</v>
      </c>
      <c r="J10" s="124">
        <v>3092.5999999999995</v>
      </c>
      <c r="K10" s="123">
        <v>226.79999999999998</v>
      </c>
      <c r="L10" s="123">
        <v>813.4</v>
      </c>
      <c r="M10" s="123">
        <v>757.4</v>
      </c>
      <c r="N10" s="123">
        <v>394.79999999999995</v>
      </c>
      <c r="O10" s="123">
        <v>510.99999999999994</v>
      </c>
      <c r="P10" s="123">
        <v>389.2</v>
      </c>
      <c r="Q10" s="124">
        <v>4685.7999999999993</v>
      </c>
      <c r="R10" s="123">
        <v>1418.1999999999998</v>
      </c>
      <c r="S10" s="123">
        <v>1562.3999999999999</v>
      </c>
      <c r="T10" s="123">
        <v>351.4</v>
      </c>
      <c r="U10" s="123">
        <v>312.2</v>
      </c>
      <c r="V10" s="123">
        <v>777</v>
      </c>
      <c r="W10" s="123">
        <v>264.59999999999997</v>
      </c>
      <c r="X10" s="124">
        <v>1895.6</v>
      </c>
      <c r="Y10" s="123">
        <v>505.4</v>
      </c>
      <c r="Z10" s="123">
        <v>492.79999999999995</v>
      </c>
      <c r="AA10" s="123">
        <v>574</v>
      </c>
      <c r="AB10" s="123">
        <v>323.39999999999998</v>
      </c>
      <c r="AC10" s="124">
        <v>7291.1999999999989</v>
      </c>
      <c r="AD10" s="123">
        <v>1274</v>
      </c>
      <c r="AE10" s="123">
        <v>904.4</v>
      </c>
      <c r="AF10" s="123">
        <v>512.4</v>
      </c>
      <c r="AG10" s="123">
        <v>250.6</v>
      </c>
      <c r="AH10" s="123">
        <v>450.79999999999995</v>
      </c>
      <c r="AI10" s="123">
        <v>350</v>
      </c>
      <c r="AJ10" s="123">
        <v>302.39999999999998</v>
      </c>
      <c r="AK10" s="123">
        <v>1027.5999999999999</v>
      </c>
      <c r="AL10" s="123">
        <v>1169</v>
      </c>
      <c r="AM10" s="123">
        <v>330.4</v>
      </c>
      <c r="AN10" s="125">
        <v>719.59999999999991</v>
      </c>
      <c r="AO10" s="126">
        <v>17516.799999999996</v>
      </c>
      <c r="AP10" s="127"/>
    </row>
    <row r="11" spans="3:42" x14ac:dyDescent="0.25">
      <c r="C11" s="4" t="s">
        <v>35</v>
      </c>
      <c r="D11" s="122">
        <v>394</v>
      </c>
      <c r="E11" s="123">
        <v>130</v>
      </c>
      <c r="F11" s="123">
        <v>242</v>
      </c>
      <c r="G11" s="123">
        <v>13</v>
      </c>
      <c r="H11" s="123">
        <v>0</v>
      </c>
      <c r="I11" s="123">
        <v>9</v>
      </c>
      <c r="J11" s="124">
        <v>2209</v>
      </c>
      <c r="K11" s="123">
        <v>162</v>
      </c>
      <c r="L11" s="123">
        <v>581</v>
      </c>
      <c r="M11" s="123">
        <v>541</v>
      </c>
      <c r="N11" s="123">
        <v>282</v>
      </c>
      <c r="O11" s="123">
        <v>365</v>
      </c>
      <c r="P11" s="123">
        <v>278</v>
      </c>
      <c r="Q11" s="124">
        <v>3347</v>
      </c>
      <c r="R11" s="123">
        <v>1013</v>
      </c>
      <c r="S11" s="123">
        <v>1116</v>
      </c>
      <c r="T11" s="123">
        <v>251</v>
      </c>
      <c r="U11" s="123">
        <v>223</v>
      </c>
      <c r="V11" s="123">
        <v>555</v>
      </c>
      <c r="W11" s="123">
        <v>189</v>
      </c>
      <c r="X11" s="124">
        <v>1354</v>
      </c>
      <c r="Y11" s="123">
        <v>361</v>
      </c>
      <c r="Z11" s="123">
        <v>352</v>
      </c>
      <c r="AA11" s="123">
        <v>410</v>
      </c>
      <c r="AB11" s="123">
        <v>231</v>
      </c>
      <c r="AC11" s="124">
        <v>5208</v>
      </c>
      <c r="AD11" s="123">
        <v>910</v>
      </c>
      <c r="AE11" s="123">
        <v>646</v>
      </c>
      <c r="AF11" s="123">
        <v>366</v>
      </c>
      <c r="AG11" s="123">
        <v>179</v>
      </c>
      <c r="AH11" s="123">
        <v>322</v>
      </c>
      <c r="AI11" s="123">
        <v>250</v>
      </c>
      <c r="AJ11" s="123">
        <v>216</v>
      </c>
      <c r="AK11" s="123">
        <v>734</v>
      </c>
      <c r="AL11" s="123">
        <v>835</v>
      </c>
      <c r="AM11" s="123">
        <v>236</v>
      </c>
      <c r="AN11" s="125">
        <v>514</v>
      </c>
      <c r="AO11" s="114">
        <v>12512</v>
      </c>
      <c r="AP11" s="127"/>
    </row>
    <row r="12" spans="3:42" ht="26.4" x14ac:dyDescent="0.25">
      <c r="C12" s="4" t="s">
        <v>21</v>
      </c>
      <c r="D12" s="326"/>
      <c r="E12" s="327"/>
      <c r="F12" s="327"/>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8"/>
      <c r="AO12" s="329"/>
      <c r="AP12" s="128"/>
    </row>
    <row r="13" spans="3:42" ht="26.4" x14ac:dyDescent="0.25">
      <c r="C13" s="4" t="s">
        <v>36</v>
      </c>
      <c r="D13" s="129">
        <v>126868</v>
      </c>
      <c r="E13" s="130">
        <v>41860</v>
      </c>
      <c r="F13" s="130">
        <v>77924</v>
      </c>
      <c r="G13" s="130">
        <v>4186</v>
      </c>
      <c r="H13" s="130">
        <v>0</v>
      </c>
      <c r="I13" s="130">
        <v>2898</v>
      </c>
      <c r="J13" s="131">
        <v>711298</v>
      </c>
      <c r="K13" s="130">
        <v>52164</v>
      </c>
      <c r="L13" s="130">
        <v>187082</v>
      </c>
      <c r="M13" s="130">
        <v>174202</v>
      </c>
      <c r="N13" s="130">
        <v>90804</v>
      </c>
      <c r="O13" s="130">
        <v>117529.99999999999</v>
      </c>
      <c r="P13" s="130">
        <v>89516</v>
      </c>
      <c r="Q13" s="131">
        <v>1077734</v>
      </c>
      <c r="R13" s="130">
        <v>326186</v>
      </c>
      <c r="S13" s="130">
        <v>359352</v>
      </c>
      <c r="T13" s="130">
        <v>80822</v>
      </c>
      <c r="U13" s="130">
        <v>71806</v>
      </c>
      <c r="V13" s="130">
        <v>178710</v>
      </c>
      <c r="W13" s="130">
        <v>60857.999999999993</v>
      </c>
      <c r="X13" s="131">
        <v>435988</v>
      </c>
      <c r="Y13" s="130">
        <v>116241.99999999999</v>
      </c>
      <c r="Z13" s="130">
        <v>113344</v>
      </c>
      <c r="AA13" s="130">
        <v>132020</v>
      </c>
      <c r="AB13" s="130">
        <v>74382</v>
      </c>
      <c r="AC13" s="131">
        <v>1676976</v>
      </c>
      <c r="AD13" s="130">
        <v>293020</v>
      </c>
      <c r="AE13" s="130">
        <v>208012</v>
      </c>
      <c r="AF13" s="130">
        <v>117851.99999999999</v>
      </c>
      <c r="AG13" s="130">
        <v>57637.999999999993</v>
      </c>
      <c r="AH13" s="130">
        <v>103684</v>
      </c>
      <c r="AI13" s="130">
        <v>80500</v>
      </c>
      <c r="AJ13" s="130">
        <v>69552</v>
      </c>
      <c r="AK13" s="130">
        <v>236347.99999999997</v>
      </c>
      <c r="AL13" s="130">
        <v>268870</v>
      </c>
      <c r="AM13" s="130">
        <v>75992</v>
      </c>
      <c r="AN13" s="132">
        <v>165508</v>
      </c>
      <c r="AO13" s="133">
        <v>4028864</v>
      </c>
      <c r="AP13" s="134"/>
    </row>
    <row r="14" spans="3:42" x14ac:dyDescent="0.25">
      <c r="C14" s="4" t="s">
        <v>35</v>
      </c>
      <c r="D14" s="129">
        <v>90620</v>
      </c>
      <c r="E14" s="130">
        <v>29900</v>
      </c>
      <c r="F14" s="130">
        <v>55660</v>
      </c>
      <c r="G14" s="130">
        <v>2990</v>
      </c>
      <c r="H14" s="130">
        <v>0</v>
      </c>
      <c r="I14" s="130">
        <v>2070</v>
      </c>
      <c r="J14" s="131">
        <v>508070</v>
      </c>
      <c r="K14" s="130">
        <v>37260</v>
      </c>
      <c r="L14" s="130">
        <v>133630</v>
      </c>
      <c r="M14" s="130">
        <v>124430</v>
      </c>
      <c r="N14" s="130">
        <v>64860</v>
      </c>
      <c r="O14" s="130">
        <v>83950</v>
      </c>
      <c r="P14" s="130">
        <v>63940</v>
      </c>
      <c r="Q14" s="131">
        <v>769810</v>
      </c>
      <c r="R14" s="130">
        <v>232990</v>
      </c>
      <c r="S14" s="130">
        <v>256680</v>
      </c>
      <c r="T14" s="130">
        <v>57730</v>
      </c>
      <c r="U14" s="130">
        <v>51290</v>
      </c>
      <c r="V14" s="130">
        <v>127650</v>
      </c>
      <c r="W14" s="130">
        <v>43470</v>
      </c>
      <c r="X14" s="131">
        <v>311420</v>
      </c>
      <c r="Y14" s="130">
        <v>83030</v>
      </c>
      <c r="Z14" s="130">
        <v>80960</v>
      </c>
      <c r="AA14" s="130">
        <v>94300</v>
      </c>
      <c r="AB14" s="130">
        <v>53130</v>
      </c>
      <c r="AC14" s="131">
        <v>1197840</v>
      </c>
      <c r="AD14" s="130">
        <v>209300</v>
      </c>
      <c r="AE14" s="130">
        <v>148580</v>
      </c>
      <c r="AF14" s="130">
        <v>84180</v>
      </c>
      <c r="AG14" s="130">
        <v>41170</v>
      </c>
      <c r="AH14" s="130">
        <v>74060</v>
      </c>
      <c r="AI14" s="130">
        <v>57500</v>
      </c>
      <c r="AJ14" s="130">
        <v>49680</v>
      </c>
      <c r="AK14" s="130">
        <v>168820</v>
      </c>
      <c r="AL14" s="130">
        <v>192050</v>
      </c>
      <c r="AM14" s="130">
        <v>54280</v>
      </c>
      <c r="AN14" s="132">
        <v>118220</v>
      </c>
      <c r="AO14" s="133">
        <v>2877760</v>
      </c>
      <c r="AP14" s="134"/>
    </row>
    <row r="15" spans="3:42" ht="26.4" x14ac:dyDescent="0.25">
      <c r="C15" s="4" t="s">
        <v>22</v>
      </c>
      <c r="D15" s="326"/>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8"/>
      <c r="AO15" s="330"/>
    </row>
    <row r="16" spans="3:42" x14ac:dyDescent="0.25">
      <c r="C16" s="4" t="s">
        <v>251</v>
      </c>
      <c r="D16" s="867">
        <v>2.2384455870238331E-3</v>
      </c>
      <c r="E16" s="46">
        <v>3.1119090365050867E-3</v>
      </c>
      <c r="F16" s="46">
        <v>2.3555520946893006E-3</v>
      </c>
      <c r="G16" s="46">
        <v>1.0648754914809962E-3</v>
      </c>
      <c r="H16" s="46">
        <v>0</v>
      </c>
      <c r="I16" s="46">
        <v>9.6071733561058927E-4</v>
      </c>
      <c r="J16" s="868">
        <v>5.0851281295752337E-3</v>
      </c>
      <c r="K16" s="46">
        <v>4.1039671682626538E-3</v>
      </c>
      <c r="L16" s="46">
        <v>5.5949847365734809E-3</v>
      </c>
      <c r="M16" s="46">
        <v>5.1659600473625911E-3</v>
      </c>
      <c r="N16" s="46">
        <v>4.3383947939262474E-3</v>
      </c>
      <c r="O16" s="46">
        <v>7.1898514753969195E-3</v>
      </c>
      <c r="P16" s="46">
        <v>3.9379001643152587E-3</v>
      </c>
      <c r="Q16" s="868">
        <v>5.6889937432966931E-3</v>
      </c>
      <c r="R16" s="46">
        <v>6.2600420219997531E-3</v>
      </c>
      <c r="S16" s="46">
        <v>5.0280688791371183E-3</v>
      </c>
      <c r="T16" s="46">
        <v>7.0371201076595271E-3</v>
      </c>
      <c r="U16" s="46">
        <v>5.1602452852018976E-3</v>
      </c>
      <c r="V16" s="46">
        <v>7.5572924467925762E-3</v>
      </c>
      <c r="W16" s="46">
        <v>3.6184021595543048E-3</v>
      </c>
      <c r="X16" s="868">
        <v>5.7283557842009074E-3</v>
      </c>
      <c r="Y16" s="46">
        <v>5.8134853535597537E-3</v>
      </c>
      <c r="Z16" s="46">
        <v>6.5377686149960066E-3</v>
      </c>
      <c r="AA16" s="46">
        <v>7.9234708667504112E-3</v>
      </c>
      <c r="AB16" s="46">
        <v>3.3631797335662806E-3</v>
      </c>
      <c r="AC16" s="868">
        <v>5.5824782215819378E-3</v>
      </c>
      <c r="AD16" s="46">
        <v>3.2209881000417667E-3</v>
      </c>
      <c r="AE16" s="46">
        <v>8.1686329552495482E-3</v>
      </c>
      <c r="AF16" s="46">
        <v>1.0120002212022342E-2</v>
      </c>
      <c r="AG16" s="46">
        <v>4.9133979303340562E-3</v>
      </c>
      <c r="AH16" s="46">
        <v>7.4587107085775173E-3</v>
      </c>
      <c r="AI16" s="46">
        <v>6.01568891669474E-3</v>
      </c>
      <c r="AJ16" s="46">
        <v>9.4121748224323502E-3</v>
      </c>
      <c r="AK16" s="46">
        <v>5.0415896805390513E-3</v>
      </c>
      <c r="AL16" s="46">
        <v>6.042143043213986E-3</v>
      </c>
      <c r="AM16" s="46">
        <v>6.1650992685475447E-3</v>
      </c>
      <c r="AN16" s="869">
        <v>7.4520833937425698E-3</v>
      </c>
      <c r="AO16" s="321">
        <v>5.2837056884716656E-3</v>
      </c>
    </row>
    <row r="17" spans="3:41" ht="27" thickBot="1" x14ac:dyDescent="0.3">
      <c r="C17" s="136" t="s">
        <v>34</v>
      </c>
      <c r="D17" s="870">
        <v>6.061538461538462E-3</v>
      </c>
      <c r="E17" s="871">
        <v>7.6470588235294122E-3</v>
      </c>
      <c r="F17" s="871">
        <v>6.914285714285714E-3</v>
      </c>
      <c r="G17" s="871">
        <v>2.1666666666666666E-3</v>
      </c>
      <c r="H17" s="871">
        <v>0</v>
      </c>
      <c r="I17" s="871">
        <v>2.2499999999999998E-3</v>
      </c>
      <c r="J17" s="872">
        <v>1.7124031007751939E-2</v>
      </c>
      <c r="K17" s="871">
        <v>1.2461538461538461E-2</v>
      </c>
      <c r="L17" s="871">
        <v>2.4208333333333332E-2</v>
      </c>
      <c r="M17" s="871">
        <v>1.4621621621621622E-2</v>
      </c>
      <c r="N17" s="871">
        <v>1.41E-2</v>
      </c>
      <c r="O17" s="871">
        <v>2.4333333333333332E-2</v>
      </c>
      <c r="P17" s="871">
        <v>1.3899999999999999E-2</v>
      </c>
      <c r="Q17" s="872">
        <v>2.1455128205128206E-2</v>
      </c>
      <c r="R17" s="871">
        <v>2.3022727272727271E-2</v>
      </c>
      <c r="S17" s="871">
        <v>2.232E-2</v>
      </c>
      <c r="T17" s="871">
        <v>2.788888888888889E-2</v>
      </c>
      <c r="U17" s="871">
        <v>2.0272727272727272E-2</v>
      </c>
      <c r="V17" s="871">
        <v>2.4130434782608696E-2</v>
      </c>
      <c r="W17" s="871">
        <v>9.9473684210526318E-3</v>
      </c>
      <c r="X17" s="872">
        <v>1.7584415584415584E-2</v>
      </c>
      <c r="Y17" s="871">
        <v>1.9E-2</v>
      </c>
      <c r="Z17" s="871">
        <v>2.0705882352941178E-2</v>
      </c>
      <c r="AA17" s="871">
        <v>2.7333333333333334E-2</v>
      </c>
      <c r="AB17" s="871">
        <v>8.8846153846153849E-3</v>
      </c>
      <c r="AC17" s="872">
        <v>2.3044247787610619E-2</v>
      </c>
      <c r="AD17" s="871">
        <v>1.4677419354838709E-2</v>
      </c>
      <c r="AE17" s="871">
        <v>4.9692307692307695E-2</v>
      </c>
      <c r="AF17" s="871">
        <v>4.0666666666666663E-2</v>
      </c>
      <c r="AG17" s="871">
        <v>1.7899999999999999E-2</v>
      </c>
      <c r="AH17" s="871">
        <v>2.9272727272727273E-2</v>
      </c>
      <c r="AI17" s="871">
        <v>2.7777777777777776E-2</v>
      </c>
      <c r="AJ17" s="871">
        <v>7.1999999999999995E-2</v>
      </c>
      <c r="AK17" s="871">
        <v>1.9837837837837838E-2</v>
      </c>
      <c r="AL17" s="871">
        <v>1.8555555555555554E-2</v>
      </c>
      <c r="AM17" s="871">
        <v>1.9666666666666666E-2</v>
      </c>
      <c r="AN17" s="873">
        <v>3.4266666666666667E-2</v>
      </c>
      <c r="AO17" s="874">
        <v>1.9160796324655435E-2</v>
      </c>
    </row>
  </sheetData>
  <customSheetViews>
    <customSheetView guid="{80A75E33-4D87-4F83-AFC9-AA5279B2E196}" topLeftCell="Y1">
      <selection activeCell="AK13" sqref="AK13"/>
      <pageMargins left="0.75" right="0.75" top="1" bottom="1" header="0.5" footer="0.5"/>
      <pageSetup paperSize="9" scale="62" fitToWidth="2" orientation="landscape" r:id="rId1"/>
      <headerFooter alignWithMargins="0"/>
    </customSheetView>
    <customSheetView guid="{DC1A4EE8-8DA0-4EC2-BCFE-F62B7880A8AA}" showRuler="0" topLeftCell="Y1">
      <selection activeCell="AK13" sqref="AK13"/>
      <pageMargins left="0.75" right="0.75" top="1" bottom="1" header="0.5" footer="0.5"/>
      <pageSetup paperSize="9" scale="62" fitToWidth="2" orientation="landscape" r:id="rId2"/>
      <headerFooter alignWithMargins="0"/>
    </customSheetView>
    <customSheetView guid="{2600A3E7-A32D-4672-AD83-1E0E350CB11A}" showRuler="0" topLeftCell="Y1">
      <selection activeCell="AK13" sqref="AK13"/>
      <pageMargins left="0.75" right="0.75" top="1" bottom="1" header="0.5" footer="0.5"/>
      <pageSetup paperSize="9" scale="62" fitToWidth="2" orientation="landscape" r:id="rId3"/>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67" fitToWidth="2" orientation="landscape"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A10" sqref="A10"/>
    </sheetView>
  </sheetViews>
  <sheetFormatPr defaultRowHeight="13.2" x14ac:dyDescent="0.25"/>
  <cols>
    <col min="3" max="3" width="25.109375" customWidth="1"/>
    <col min="4" max="4" width="18.33203125" customWidth="1"/>
    <col min="5" max="5" width="48.44140625" customWidth="1"/>
  </cols>
  <sheetData>
    <row r="1" spans="1:5" x14ac:dyDescent="0.25">
      <c r="A1" s="19" t="s">
        <v>465</v>
      </c>
      <c r="C1" s="19" t="s">
        <v>466</v>
      </c>
    </row>
    <row r="2" spans="1:5" ht="13.8" thickBot="1" x14ac:dyDescent="0.3"/>
    <row r="3" spans="1:5" x14ac:dyDescent="0.25">
      <c r="C3" s="1" t="s">
        <v>6</v>
      </c>
      <c r="D3" s="2" t="s">
        <v>7</v>
      </c>
      <c r="E3" s="3" t="s">
        <v>8</v>
      </c>
    </row>
    <row r="4" spans="1:5" x14ac:dyDescent="0.25">
      <c r="C4" s="6" t="s">
        <v>9</v>
      </c>
      <c r="D4" s="7"/>
      <c r="E4" s="8"/>
    </row>
    <row r="5" spans="1:5" ht="26.4" x14ac:dyDescent="0.25">
      <c r="C5" s="4" t="s">
        <v>10</v>
      </c>
      <c r="D5" s="20">
        <v>7500000</v>
      </c>
      <c r="E5" s="25" t="s">
        <v>469</v>
      </c>
    </row>
    <row r="6" spans="1:5" ht="26.4" x14ac:dyDescent="0.25">
      <c r="C6" s="4" t="s">
        <v>11</v>
      </c>
      <c r="D6" s="39">
        <v>409169</v>
      </c>
      <c r="E6" s="25"/>
    </row>
    <row r="7" spans="1:5" ht="26.4" x14ac:dyDescent="0.25">
      <c r="C7" s="4" t="s">
        <v>12</v>
      </c>
      <c r="D7" s="39">
        <f>D8+D9</f>
        <v>51276297.599999994</v>
      </c>
      <c r="E7" s="25"/>
    </row>
    <row r="8" spans="1:5" ht="26.4" x14ac:dyDescent="0.25">
      <c r="C8" s="4" t="s">
        <v>29</v>
      </c>
      <c r="D8" s="39">
        <v>8262000</v>
      </c>
      <c r="E8" s="25" t="s">
        <v>470</v>
      </c>
    </row>
    <row r="9" spans="1:5" x14ac:dyDescent="0.25">
      <c r="C9" s="4" t="s">
        <v>42</v>
      </c>
      <c r="D9" s="20">
        <f>D12*2176</f>
        <v>43014297.599999994</v>
      </c>
      <c r="E9" s="25" t="s">
        <v>43</v>
      </c>
    </row>
    <row r="10" spans="1:5" x14ac:dyDescent="0.25">
      <c r="C10" s="9" t="s">
        <v>13</v>
      </c>
      <c r="D10" s="10"/>
      <c r="E10" s="26"/>
    </row>
    <row r="11" spans="1:5" ht="26.4" x14ac:dyDescent="0.25">
      <c r="C11" s="4" t="s">
        <v>14</v>
      </c>
      <c r="D11" s="21"/>
      <c r="E11" s="25" t="s">
        <v>47</v>
      </c>
    </row>
    <row r="12" spans="1:5" ht="39.6" x14ac:dyDescent="0.25">
      <c r="C12" s="4" t="s">
        <v>46</v>
      </c>
      <c r="D12" s="24">
        <f>T3.6!AO6</f>
        <v>19767.599999999999</v>
      </c>
      <c r="E12" s="25" t="s">
        <v>471</v>
      </c>
    </row>
    <row r="13" spans="1:5" x14ac:dyDescent="0.25">
      <c r="C13" s="12" t="s">
        <v>18</v>
      </c>
      <c r="D13" s="13"/>
      <c r="E13" s="28"/>
    </row>
    <row r="14" spans="1:5" ht="26.4" x14ac:dyDescent="0.25">
      <c r="C14" s="4" t="s">
        <v>20</v>
      </c>
      <c r="D14" s="23"/>
      <c r="E14" s="27"/>
    </row>
    <row r="15" spans="1:5" ht="39.6" x14ac:dyDescent="0.25">
      <c r="C15" s="4" t="s">
        <v>36</v>
      </c>
      <c r="D15" s="24">
        <f>D16*1.4</f>
        <v>27674.639999999996</v>
      </c>
      <c r="E15" s="25" t="s">
        <v>49</v>
      </c>
    </row>
    <row r="16" spans="1:5" x14ac:dyDescent="0.25">
      <c r="C16" s="4" t="s">
        <v>35</v>
      </c>
      <c r="D16" s="18">
        <f>D12</f>
        <v>19767.599999999999</v>
      </c>
      <c r="E16" s="25" t="s">
        <v>48</v>
      </c>
    </row>
    <row r="17" spans="3:5" ht="26.4" x14ac:dyDescent="0.25">
      <c r="C17" s="4" t="s">
        <v>21</v>
      </c>
      <c r="D17" s="23"/>
      <c r="E17" s="27"/>
    </row>
    <row r="18" spans="3:5" ht="39.6" x14ac:dyDescent="0.25">
      <c r="C18" s="4" t="s">
        <v>36</v>
      </c>
      <c r="D18" s="39">
        <f>D19*1.4</f>
        <v>6641913.5999999996</v>
      </c>
      <c r="E18" s="25" t="s">
        <v>49</v>
      </c>
    </row>
    <row r="19" spans="3:5" x14ac:dyDescent="0.25">
      <c r="C19" s="4" t="s">
        <v>35</v>
      </c>
      <c r="D19" s="39">
        <f>D12*T7.1!F6</f>
        <v>4744224</v>
      </c>
      <c r="E19" s="25" t="s">
        <v>468</v>
      </c>
    </row>
    <row r="20" spans="3:5" ht="26.4" x14ac:dyDescent="0.25">
      <c r="C20" s="4" t="s">
        <v>22</v>
      </c>
      <c r="D20" s="23"/>
      <c r="E20" s="27"/>
    </row>
    <row r="21" spans="3:5" ht="39.6" x14ac:dyDescent="0.25">
      <c r="C21" s="4" t="s">
        <v>33</v>
      </c>
      <c r="D21" s="46">
        <f>D12/T7.1!F4</f>
        <v>8.347680671949527E-3</v>
      </c>
      <c r="E21" s="25" t="s">
        <v>52</v>
      </c>
    </row>
    <row r="22" spans="3:5" ht="26.4" x14ac:dyDescent="0.25">
      <c r="C22" s="4" t="s">
        <v>34</v>
      </c>
      <c r="D22" s="46">
        <f>D12/T7.1!F5</f>
        <v>3.0271975497702906E-2</v>
      </c>
      <c r="E22" s="25" t="s">
        <v>51</v>
      </c>
    </row>
    <row r="23" spans="3:5" x14ac:dyDescent="0.25">
      <c r="C23" s="15" t="s">
        <v>23</v>
      </c>
      <c r="D23" s="16"/>
      <c r="E23" s="29"/>
    </row>
    <row r="24" spans="3:5" ht="34.200000000000003" x14ac:dyDescent="0.25">
      <c r="C24" s="499" t="s">
        <v>441</v>
      </c>
      <c r="D24" s="494">
        <f>D8/D15</f>
        <v>298.54046881910665</v>
      </c>
      <c r="E24" s="25"/>
    </row>
    <row r="25" spans="3:5" ht="22.8" x14ac:dyDescent="0.25">
      <c r="C25" s="499" t="s">
        <v>442</v>
      </c>
      <c r="D25" s="492">
        <f>D7/D15</f>
        <v>1852.826183104821</v>
      </c>
      <c r="E25" s="486"/>
    </row>
    <row r="26" spans="3:5" ht="34.200000000000003" x14ac:dyDescent="0.25">
      <c r="C26" s="506" t="s">
        <v>443</v>
      </c>
      <c r="D26" s="500">
        <f>D18/D8</f>
        <v>0.80391111111111102</v>
      </c>
      <c r="E26" s="25"/>
    </row>
    <row r="27" spans="3:5" ht="34.799999999999997" thickBot="1" x14ac:dyDescent="0.3">
      <c r="C27" s="496" t="s">
        <v>444</v>
      </c>
      <c r="D27" s="497">
        <f>D18/D7</f>
        <v>0.12953184825887273</v>
      </c>
      <c r="E27" s="498"/>
    </row>
  </sheetData>
  <pageMargins left="0.75" right="0.75" top="1" bottom="1" header="0.5" footer="0.5"/>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85</vt:i4>
      </vt:variant>
    </vt:vector>
  </HeadingPairs>
  <TitlesOfParts>
    <vt:vector size="119" baseType="lpstr">
      <vt:lpstr>Index</vt:lpstr>
      <vt:lpstr>Introduction</vt:lpstr>
      <vt:lpstr>T1</vt:lpstr>
      <vt:lpstr>T2</vt:lpstr>
      <vt:lpstr>T3.1</vt:lpstr>
      <vt:lpstr>T3.2</vt:lpstr>
      <vt:lpstr>T3.3</vt:lpstr>
      <vt:lpstr>T3.4</vt:lpstr>
      <vt:lpstr>T3.5</vt:lpstr>
      <vt:lpstr>T3.6</vt:lpstr>
      <vt:lpstr>T4.1</vt:lpstr>
      <vt:lpstr>T4.2</vt:lpstr>
      <vt:lpstr>T4.3</vt:lpstr>
      <vt:lpstr>T4.4</vt:lpstr>
      <vt:lpstr>T4.5</vt:lpstr>
      <vt:lpstr>T4.6</vt:lpstr>
      <vt:lpstr>T5.1</vt:lpstr>
      <vt:lpstr>T5.2</vt:lpstr>
      <vt:lpstr>T5.3</vt:lpstr>
      <vt:lpstr>T5.4</vt:lpstr>
      <vt:lpstr>T6.1</vt:lpstr>
      <vt:lpstr>T6.2</vt:lpstr>
      <vt:lpstr>T6.3</vt:lpstr>
      <vt:lpstr>T6.4</vt:lpstr>
      <vt:lpstr>T6.5</vt:lpstr>
      <vt:lpstr>T6.6</vt:lpstr>
      <vt:lpstr>T6.7</vt:lpstr>
      <vt:lpstr>T6.8</vt:lpstr>
      <vt:lpstr>T6.9</vt:lpstr>
      <vt:lpstr>T6.10</vt:lpstr>
      <vt:lpstr>T6.11</vt:lpstr>
      <vt:lpstr>T6.12</vt:lpstr>
      <vt:lpstr>T7.1</vt:lpstr>
      <vt:lpstr>T7.2</vt:lpstr>
      <vt:lpstr>T6.1!_ednref1</vt:lpstr>
      <vt:lpstr>T6.10!_ednref1</vt:lpstr>
      <vt:lpstr>T6.4!_ednref1</vt:lpstr>
      <vt:lpstr>T6.7!_ednref1</vt:lpstr>
      <vt:lpstr>T6.1!_ednref10</vt:lpstr>
      <vt:lpstr>T6.10!_ednref10</vt:lpstr>
      <vt:lpstr>T6.11!_ednref10</vt:lpstr>
      <vt:lpstr>T6.2!_ednref10</vt:lpstr>
      <vt:lpstr>T6.4!_ednref10</vt:lpstr>
      <vt:lpstr>T6.5!_ednref10</vt:lpstr>
      <vt:lpstr>T6.7!_ednref10</vt:lpstr>
      <vt:lpstr>T6.8!_ednref10</vt:lpstr>
      <vt:lpstr>T6.1!_ednref11</vt:lpstr>
      <vt:lpstr>T6.10!_ednref11</vt:lpstr>
      <vt:lpstr>T6.4!_ednref11</vt:lpstr>
      <vt:lpstr>T6.7!_ednref11</vt:lpstr>
      <vt:lpstr>T6.1!_ednref12</vt:lpstr>
      <vt:lpstr>T6.10!_ednref12</vt:lpstr>
      <vt:lpstr>T6.4!_ednref12</vt:lpstr>
      <vt:lpstr>T6.7!_ednref12</vt:lpstr>
      <vt:lpstr>T6.1!_ednref13</vt:lpstr>
      <vt:lpstr>T6.10!_ednref13</vt:lpstr>
      <vt:lpstr>T6.4!_ednref13</vt:lpstr>
      <vt:lpstr>T6.7!_ednref13</vt:lpstr>
      <vt:lpstr>T6.1!_ednref14</vt:lpstr>
      <vt:lpstr>T6.10!_ednref14</vt:lpstr>
      <vt:lpstr>T6.4!_ednref14</vt:lpstr>
      <vt:lpstr>T6.7!_ednref14</vt:lpstr>
      <vt:lpstr>T6.1!_ednref15</vt:lpstr>
      <vt:lpstr>T6.10!_ednref15</vt:lpstr>
      <vt:lpstr>T6.11!_ednref15</vt:lpstr>
      <vt:lpstr>T6.2!_ednref15</vt:lpstr>
      <vt:lpstr>T6.4!_ednref15</vt:lpstr>
      <vt:lpstr>T6.5!_ednref15</vt:lpstr>
      <vt:lpstr>T6.7!_ednref15</vt:lpstr>
      <vt:lpstr>T6.8!_ednref15</vt:lpstr>
      <vt:lpstr>T6.1!_ednref16</vt:lpstr>
      <vt:lpstr>T6.10!_ednref16</vt:lpstr>
      <vt:lpstr>T6.4!_ednref16</vt:lpstr>
      <vt:lpstr>T6.7!_ednref16</vt:lpstr>
      <vt:lpstr>T6.1!_ednref17</vt:lpstr>
      <vt:lpstr>T6.10!_ednref17</vt:lpstr>
      <vt:lpstr>T6.4!_ednref17</vt:lpstr>
      <vt:lpstr>T6.7!_ednref17</vt:lpstr>
      <vt:lpstr>T6.1!_ednref2</vt:lpstr>
      <vt:lpstr>T6.10!_ednref2</vt:lpstr>
      <vt:lpstr>T6.4!_ednref2</vt:lpstr>
      <vt:lpstr>T6.7!_ednref2</vt:lpstr>
      <vt:lpstr>T6.1!_ednref3</vt:lpstr>
      <vt:lpstr>T6.10!_ednref3</vt:lpstr>
      <vt:lpstr>T6.4!_ednref3</vt:lpstr>
      <vt:lpstr>T6.7!_ednref3</vt:lpstr>
      <vt:lpstr>T6.1!_ednref4</vt:lpstr>
      <vt:lpstr>T6.10!_ednref4</vt:lpstr>
      <vt:lpstr>T6.4!_ednref4</vt:lpstr>
      <vt:lpstr>T6.7!_ednref4</vt:lpstr>
      <vt:lpstr>T6.1!_ednref5</vt:lpstr>
      <vt:lpstr>T6.10!_ednref5</vt:lpstr>
      <vt:lpstr>T6.4!_ednref5</vt:lpstr>
      <vt:lpstr>T6.7!_ednref5</vt:lpstr>
      <vt:lpstr>T6.1!_ednref6</vt:lpstr>
      <vt:lpstr>T6.10!_ednref6</vt:lpstr>
      <vt:lpstr>T6.11!_ednref6</vt:lpstr>
      <vt:lpstr>T6.2!_ednref6</vt:lpstr>
      <vt:lpstr>T6.4!_ednref6</vt:lpstr>
      <vt:lpstr>T6.5!_ednref6</vt:lpstr>
      <vt:lpstr>T6.7!_ednref6</vt:lpstr>
      <vt:lpstr>T6.8!_ednref6</vt:lpstr>
      <vt:lpstr>T6.1!_ednref7</vt:lpstr>
      <vt:lpstr>T6.10!_ednref7</vt:lpstr>
      <vt:lpstr>T6.11!_ednref7</vt:lpstr>
      <vt:lpstr>T6.2!_ednref7</vt:lpstr>
      <vt:lpstr>T6.4!_ednref7</vt:lpstr>
      <vt:lpstr>T6.5!_ednref7</vt:lpstr>
      <vt:lpstr>T6.7!_ednref7</vt:lpstr>
      <vt:lpstr>T6.8!_ednref7</vt:lpstr>
      <vt:lpstr>T6.1!_ednref9</vt:lpstr>
      <vt:lpstr>T6.10!_ednref9</vt:lpstr>
      <vt:lpstr>T6.11!_ednref9</vt:lpstr>
      <vt:lpstr>T6.2!_ednref9</vt:lpstr>
      <vt:lpstr>T6.4!_ednref9</vt:lpstr>
      <vt:lpstr>T6.5!_ednref9</vt:lpstr>
      <vt:lpstr>T6.7!_ednref9</vt:lpstr>
      <vt:lpstr>T6.8!_ednref9</vt:lpstr>
      <vt:lpstr>Introduction!_GoBack</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Mott</dc:creator>
  <cp:lastModifiedBy>Natalie Hamilton</cp:lastModifiedBy>
  <cp:lastPrinted>2013-06-28T13:59:35Z</cp:lastPrinted>
  <dcterms:created xsi:type="dcterms:W3CDTF">2011-11-28T14:50:35Z</dcterms:created>
  <dcterms:modified xsi:type="dcterms:W3CDTF">2015-02-06T09:16:20Z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A6256694</vt:lpwstr>
  </property>
  <property fmtid="{D5CDD505-2E9C-101B-9397-08002B2CF9AE}" pid="3" name="Objective-Title">
    <vt:lpwstr>HEP - Reporting Framework - 2013 Version Data Only for Publication - 28 June 2013</vt:lpwstr>
  </property>
  <property fmtid="{D5CDD505-2E9C-101B-9397-08002B2CF9AE}" pid="4" name="Objective-Comment">
    <vt:lpwstr>
    </vt:lpwstr>
  </property>
  <property fmtid="{D5CDD505-2E9C-101B-9397-08002B2CF9AE}" pid="5" name="Objective-CreationStamp">
    <vt:filetime>2013-06-28T10:31:09Z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2013-06-28T14:24:01Z</vt:filetime>
  </property>
  <property fmtid="{D5CDD505-2E9C-101B-9397-08002B2CF9AE}" pid="9" name="Objective-ModificationStamp">
    <vt:filetime>2013-06-28T14:24:01Z</vt:filetime>
  </property>
  <property fmtid="{D5CDD505-2E9C-101B-9397-08002B2CF9AE}" pid="10" name="Objective-Owner">
    <vt:lpwstr>Mott, Andrew A (u204232)</vt:lpwstr>
  </property>
  <property fmtid="{D5CDD505-2E9C-101B-9397-08002B2CF9AE}" pid="11" name="Objective-Path">
    <vt:lpwstr>Objective Global Folder:SG File Plan:Business and industry:Energy and fuel:General:Advice and policy: Energy and fuel - general:Fuel Poverty: Energy Assistance Package 2010-13: Reporting: 2011-:</vt:lpwstr>
  </property>
  <property fmtid="{D5CDD505-2E9C-101B-9397-08002B2CF9AE}" pid="12" name="Objective-Parent">
    <vt:lpwstr>Fuel Poverty: Energy Assistance Package 2010-13: Reporting: 2011-</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i4>5</vt:i4>
  </property>
  <property fmtid="{D5CDD505-2E9C-101B-9397-08002B2CF9AE}" pid="16" name="Objective-VersionComment">
    <vt:lpwstr>
    </vt:lpwstr>
  </property>
  <property fmtid="{D5CDD505-2E9C-101B-9397-08002B2CF9AE}" pid="17" name="Objective-FileNumber">
    <vt:lpwstr>POL/15682</vt:lpwstr>
  </property>
  <property fmtid="{D5CDD505-2E9C-101B-9397-08002B2CF9AE}" pid="18" name="Objective-Classification">
    <vt:lpwstr>[Inherited - Not Protectively Marked]</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ies>
</file>